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s\Downloads\autobusas\"/>
    </mc:Choice>
  </mc:AlternateContent>
  <bookViews>
    <workbookView xWindow="0" yWindow="0" windowWidth="15000" windowHeight="4755" activeTab="6"/>
  </bookViews>
  <sheets>
    <sheet name="2015-05 (2)" sheetId="14" r:id="rId1"/>
    <sheet name="2015-12" sheetId="13" r:id="rId2"/>
    <sheet name="2015-11" sheetId="10" r:id="rId3"/>
    <sheet name="2014-12" sheetId="12" r:id="rId4"/>
    <sheet name="2016-02" sheetId="11" r:id="rId5"/>
    <sheet name="2016-01" sheetId="9" r:id="rId6"/>
    <sheet name="tuščias" sheetId="8" r:id="rId7"/>
    <sheet name="2015-05" sheetId="7" r:id="rId8"/>
  </sheets>
  <calcPr calcId="152511"/>
</workbook>
</file>

<file path=xl/calcChain.xml><?xml version="1.0" encoding="utf-8"?>
<calcChain xmlns="http://schemas.openxmlformats.org/spreadsheetml/2006/main">
  <c r="E25" i="14" l="1"/>
  <c r="H39" i="14"/>
  <c r="H35" i="14"/>
  <c r="H34" i="14"/>
  <c r="I20" i="14"/>
  <c r="I21" i="14"/>
  <c r="H20" i="14"/>
  <c r="H21" i="14"/>
  <c r="E20" i="14"/>
  <c r="E21" i="14"/>
  <c r="C20" i="14"/>
  <c r="C21" i="14"/>
  <c r="G39" i="14"/>
  <c r="F39" i="14"/>
  <c r="E39" i="14"/>
  <c r="D39" i="14"/>
  <c r="C39" i="14"/>
  <c r="B39" i="14"/>
  <c r="H33" i="14"/>
  <c r="H32" i="14"/>
  <c r="H31" i="14"/>
  <c r="H30" i="14"/>
  <c r="G25" i="14"/>
  <c r="C19" i="14"/>
  <c r="E19" i="14" s="1"/>
  <c r="H19" i="14" s="1"/>
  <c r="C18" i="14"/>
  <c r="E18" i="14" s="1"/>
  <c r="H18" i="14" s="1"/>
  <c r="C17" i="14"/>
  <c r="E17" i="14" s="1"/>
  <c r="H17" i="14" s="1"/>
  <c r="E16" i="14"/>
  <c r="H16" i="14" l="1"/>
  <c r="H17" i="11"/>
  <c r="H18" i="11"/>
  <c r="H19" i="11"/>
  <c r="H16" i="11"/>
  <c r="H25" i="14" l="1"/>
  <c r="I16" i="14"/>
  <c r="I17" i="14" s="1"/>
  <c r="I18" i="14" s="1"/>
  <c r="I19" i="14" s="1"/>
  <c r="G39" i="13"/>
  <c r="F39" i="13"/>
  <c r="E39" i="13"/>
  <c r="D39" i="13"/>
  <c r="C39" i="13"/>
  <c r="B39" i="13"/>
  <c r="H33" i="13"/>
  <c r="H32" i="13"/>
  <c r="H31" i="13"/>
  <c r="H30" i="13"/>
  <c r="G25" i="13"/>
  <c r="C19" i="13"/>
  <c r="E19" i="13" s="1"/>
  <c r="H19" i="13" s="1"/>
  <c r="C18" i="13"/>
  <c r="E18" i="13" s="1"/>
  <c r="H18" i="13" s="1"/>
  <c r="C17" i="13"/>
  <c r="E17" i="13" s="1"/>
  <c r="E16" i="13"/>
  <c r="H16" i="13" s="1"/>
  <c r="H31" i="10"/>
  <c r="H32" i="10"/>
  <c r="H33" i="10"/>
  <c r="H30" i="10"/>
  <c r="H31" i="7"/>
  <c r="H32" i="7"/>
  <c r="H33" i="7"/>
  <c r="H30" i="7"/>
  <c r="B39" i="7"/>
  <c r="C18" i="9"/>
  <c r="E18" i="9" s="1"/>
  <c r="H18" i="9" s="1"/>
  <c r="C17" i="9"/>
  <c r="E17" i="9" s="1"/>
  <c r="H17" i="9" s="1"/>
  <c r="H30" i="12"/>
  <c r="H31" i="12"/>
  <c r="G39" i="12"/>
  <c r="F39" i="12"/>
  <c r="E39" i="12"/>
  <c r="D39" i="12"/>
  <c r="C39" i="12"/>
  <c r="H33" i="12"/>
  <c r="H32" i="12"/>
  <c r="G25" i="12"/>
  <c r="H18" i="12"/>
  <c r="H17" i="12"/>
  <c r="H16" i="12"/>
  <c r="G39" i="11"/>
  <c r="F39" i="11"/>
  <c r="E39" i="11"/>
  <c r="D39" i="11"/>
  <c r="C39" i="11"/>
  <c r="H33" i="11"/>
  <c r="H32" i="11"/>
  <c r="G25" i="11"/>
  <c r="C19" i="11"/>
  <c r="E19" i="11" s="1"/>
  <c r="C18" i="11"/>
  <c r="E18" i="11" s="1"/>
  <c r="C17" i="11"/>
  <c r="E17" i="11" s="1"/>
  <c r="B31" i="11" s="1"/>
  <c r="H31" i="11" s="1"/>
  <c r="E16" i="11"/>
  <c r="G39" i="10"/>
  <c r="F39" i="10"/>
  <c r="E39" i="10"/>
  <c r="D39" i="10"/>
  <c r="C39" i="10"/>
  <c r="G25" i="10"/>
  <c r="C19" i="10"/>
  <c r="E19" i="10" s="1"/>
  <c r="H19" i="10" s="1"/>
  <c r="C18" i="10"/>
  <c r="E18" i="10" s="1"/>
  <c r="H18" i="10" s="1"/>
  <c r="C17" i="10"/>
  <c r="E17" i="10" s="1"/>
  <c r="E16" i="10"/>
  <c r="H16" i="10" s="1"/>
  <c r="C17" i="7"/>
  <c r="E17" i="7" s="1"/>
  <c r="H17" i="7" s="1"/>
  <c r="H31" i="9"/>
  <c r="H32" i="9"/>
  <c r="H33" i="9"/>
  <c r="H34" i="9"/>
  <c r="H35" i="9"/>
  <c r="H36" i="9"/>
  <c r="H37" i="9"/>
  <c r="H38" i="9"/>
  <c r="H30" i="9"/>
  <c r="G39" i="9"/>
  <c r="F39" i="9"/>
  <c r="E39" i="9"/>
  <c r="D39" i="9"/>
  <c r="C39" i="9"/>
  <c r="B39" i="9"/>
  <c r="G25" i="9"/>
  <c r="E16" i="9"/>
  <c r="C19" i="7"/>
  <c r="E19" i="7" s="1"/>
  <c r="H19" i="7" s="1"/>
  <c r="C18" i="7"/>
  <c r="E18" i="7" s="1"/>
  <c r="H18" i="7" s="1"/>
  <c r="G39" i="7"/>
  <c r="F39" i="7"/>
  <c r="E39" i="7"/>
  <c r="D39" i="7"/>
  <c r="C39" i="7"/>
  <c r="G25" i="7"/>
  <c r="E16" i="7"/>
  <c r="H16" i="7" s="1"/>
  <c r="H39" i="13" l="1"/>
  <c r="H17" i="13"/>
  <c r="H25" i="13" s="1"/>
  <c r="E25" i="13"/>
  <c r="I16" i="13"/>
  <c r="E25" i="7"/>
  <c r="H25" i="7"/>
  <c r="H16" i="9"/>
  <c r="I16" i="9" s="1"/>
  <c r="I17" i="9" s="1"/>
  <c r="I18" i="9" s="1"/>
  <c r="E25" i="12"/>
  <c r="E25" i="11"/>
  <c r="B30" i="11"/>
  <c r="I16" i="10"/>
  <c r="E25" i="10"/>
  <c r="H17" i="10"/>
  <c r="H25" i="10" s="1"/>
  <c r="H39" i="9"/>
  <c r="E25" i="9"/>
  <c r="I16" i="7"/>
  <c r="I17" i="7" s="1"/>
  <c r="I18" i="7" s="1"/>
  <c r="I19" i="7" s="1"/>
  <c r="I17" i="13" l="1"/>
  <c r="I18" i="13" s="1"/>
  <c r="I19" i="13" s="1"/>
  <c r="H39" i="7"/>
  <c r="H25" i="9"/>
  <c r="I16" i="12"/>
  <c r="I17" i="12" s="1"/>
  <c r="I18" i="12" s="1"/>
  <c r="H25" i="12"/>
  <c r="H39" i="12"/>
  <c r="B39" i="12"/>
  <c r="I16" i="11"/>
  <c r="I17" i="11" s="1"/>
  <c r="I18" i="11" s="1"/>
  <c r="I19" i="11" s="1"/>
  <c r="H25" i="11"/>
  <c r="H30" i="11"/>
  <c r="H39" i="11" s="1"/>
  <c r="B39" i="11"/>
  <c r="I17" i="10"/>
  <c r="I18" i="10" s="1"/>
  <c r="I19" i="10" s="1"/>
  <c r="B39" i="10"/>
  <c r="H39" i="10"/>
</calcChain>
</file>

<file path=xl/sharedStrings.xml><?xml version="1.0" encoding="utf-8"?>
<sst xmlns="http://schemas.openxmlformats.org/spreadsheetml/2006/main" count="492" uniqueCount="91">
  <si>
    <t>GELVONŲ  VIDURINĖ  MOKYKLA</t>
  </si>
  <si>
    <t>ATASKAITA</t>
  </si>
  <si>
    <t xml:space="preserve">Autobusui  IVECO DAILY      Valstybinis numeris FDC  679   </t>
  </si>
  <si>
    <t>Vairuotojas Gintaras klimas</t>
  </si>
  <si>
    <t>Data</t>
  </si>
  <si>
    <t>Kelionės lapo Nr.</t>
  </si>
  <si>
    <t>Spidometro parodymai</t>
  </si>
  <si>
    <t>Prava-</t>
  </si>
  <si>
    <t>Likutis mėn. pradžiai</t>
  </si>
  <si>
    <t>Faktiškai</t>
  </si>
  <si>
    <t>Kuro</t>
  </si>
  <si>
    <t>žiuota</t>
  </si>
  <si>
    <t>kuro</t>
  </si>
  <si>
    <t>sunaudota</t>
  </si>
  <si>
    <t xml:space="preserve">likutis, </t>
  </si>
  <si>
    <t>Mėnesio pradžia</t>
  </si>
  <si>
    <t>Mėnesio pabaiga</t>
  </si>
  <si>
    <t>km</t>
  </si>
  <si>
    <t>litrais</t>
  </si>
  <si>
    <t>kuro, litr.</t>
  </si>
  <si>
    <t>Iš viso</t>
  </si>
  <si>
    <t>Pagrind.</t>
  </si>
  <si>
    <t>Sporto</t>
  </si>
  <si>
    <t xml:space="preserve">Ūkinei </t>
  </si>
  <si>
    <t>Pažintinės</t>
  </si>
  <si>
    <t xml:space="preserve">Už </t>
  </si>
  <si>
    <t>Autobuso</t>
  </si>
  <si>
    <t xml:space="preserve">Iš </t>
  </si>
  <si>
    <t>Pastabos</t>
  </si>
  <si>
    <t>maršrutas</t>
  </si>
  <si>
    <t>varžybos,</t>
  </si>
  <si>
    <t>veiklai</t>
  </si>
  <si>
    <t>kelionės</t>
  </si>
  <si>
    <t>įnašus</t>
  </si>
  <si>
    <t>nuoma</t>
  </si>
  <si>
    <t>viso</t>
  </si>
  <si>
    <t xml:space="preserve">                      </t>
  </si>
  <si>
    <t>Vairuotojas</t>
  </si>
  <si>
    <t>Gintaras Klimas</t>
  </si>
  <si>
    <t>Direktorė</t>
  </si>
  <si>
    <t>Ona Valančienė</t>
  </si>
  <si>
    <t>olimp.km</t>
  </si>
  <si>
    <t>Įpilta</t>
  </si>
  <si>
    <t>7-11</t>
  </si>
  <si>
    <t xml:space="preserve"> </t>
  </si>
  <si>
    <t>kuro norma  15,5 litr./100 km. .</t>
  </si>
  <si>
    <t>11</t>
  </si>
  <si>
    <t>18</t>
  </si>
  <si>
    <t>25</t>
  </si>
  <si>
    <t>31</t>
  </si>
  <si>
    <t>Vairuotojas Antanas Valkauskas</t>
  </si>
  <si>
    <t xml:space="preserve">Antanas Valkauskas </t>
  </si>
  <si>
    <t xml:space="preserve">Autobusui  MB 311     Valstybinis numeris AFC 835  </t>
  </si>
  <si>
    <t>kuro norma  13,5 litr./100 km. .</t>
  </si>
  <si>
    <t>6-10</t>
  </si>
  <si>
    <t>13-17</t>
  </si>
  <si>
    <t>20-24</t>
  </si>
  <si>
    <t>1-5</t>
  </si>
  <si>
    <t>15-19</t>
  </si>
  <si>
    <t>1-3</t>
  </si>
  <si>
    <t>8-2</t>
  </si>
  <si>
    <t>2015 m.                   mėn.</t>
  </si>
  <si>
    <t>2-6</t>
  </si>
  <si>
    <t>9-13</t>
  </si>
  <si>
    <t>16-20</t>
  </si>
  <si>
    <t>7-8</t>
  </si>
  <si>
    <t>11-16</t>
  </si>
  <si>
    <t>18-23</t>
  </si>
  <si>
    <t>25-29</t>
  </si>
  <si>
    <t>1-4</t>
  </si>
  <si>
    <t>14-18</t>
  </si>
  <si>
    <t>21-30</t>
  </si>
  <si>
    <t>2015 m.lapkričio mėn mėn.</t>
  </si>
  <si>
    <t>23-30</t>
  </si>
  <si>
    <t xml:space="preserve"> 2016 m.sausio mėn.</t>
  </si>
  <si>
    <t>11-15</t>
  </si>
  <si>
    <t>18,22</t>
  </si>
  <si>
    <t>22-29</t>
  </si>
  <si>
    <t xml:space="preserve">                                                                                                                                                                                                   </t>
  </si>
  <si>
    <t>2016 m. vasario mėn.</t>
  </si>
  <si>
    <t>8-12</t>
  </si>
  <si>
    <t>17-19</t>
  </si>
  <si>
    <t>2016 m. balandžio mėn.</t>
  </si>
  <si>
    <t>23-27</t>
  </si>
  <si>
    <t>2016 m. gegužės mėn.</t>
  </si>
  <si>
    <t xml:space="preserve"> 201_ m. ___________ mėn.</t>
  </si>
  <si>
    <t xml:space="preserve">Autobusui  _________      Valstybinis numeris __________ </t>
  </si>
  <si>
    <t>Vairuotojas __________________________</t>
  </si>
  <si>
    <t>___________________</t>
  </si>
  <si>
    <t>____________________</t>
  </si>
  <si>
    <t xml:space="preserve"> ŠIRVINTŲ   GELVONŲ 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</si>
</sst>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/>
    <xf numFmtId="0" fontId="2" fillId="0" borderId="0" xfId="0" applyFont="1" applyAlignment="1">
      <alignment horizontal="justify"/>
    </xf>
    <xf numFmtId="49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49" fontId="2" fillId="0" borderId="6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A9" sqref="A9:I9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76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75"/>
    </row>
    <row r="5" spans="1:9" ht="15.75" x14ac:dyDescent="0.25">
      <c r="A5" s="75"/>
    </row>
    <row r="6" spans="1:9" ht="15.75" x14ac:dyDescent="0.25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76"/>
      <c r="B7" s="94" t="s">
        <v>50</v>
      </c>
      <c r="C7" s="94"/>
      <c r="D7" s="94"/>
      <c r="E7" s="94"/>
      <c r="F7" s="94"/>
      <c r="G7" s="94"/>
      <c r="H7" s="94"/>
    </row>
    <row r="8" spans="1:9" ht="15.75" x14ac:dyDescent="0.25">
      <c r="A8" s="76"/>
    </row>
    <row r="9" spans="1:9" ht="15.75" x14ac:dyDescent="0.25">
      <c r="A9" s="92" t="s">
        <v>84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75"/>
    </row>
    <row r="11" spans="1:9" ht="15.75" x14ac:dyDescent="0.25">
      <c r="A11" s="91" t="s">
        <v>53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75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71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72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73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 t="s">
        <v>69</v>
      </c>
      <c r="B16" s="73">
        <v>53</v>
      </c>
      <c r="C16" s="73">
        <v>305736</v>
      </c>
      <c r="D16" s="73">
        <v>306157</v>
      </c>
      <c r="E16" s="73">
        <f>SUM(D16-C16)</f>
        <v>421</v>
      </c>
      <c r="F16" s="73">
        <v>102.19</v>
      </c>
      <c r="G16" s="73">
        <v>44</v>
      </c>
      <c r="H16" s="9">
        <f>SUM(E16*13.5/100)</f>
        <v>56.835000000000001</v>
      </c>
      <c r="I16" s="9">
        <f>SUM(F16+G16-H16)</f>
        <v>89.35499999999999</v>
      </c>
    </row>
    <row r="17" spans="1:13" ht="15.75" x14ac:dyDescent="0.25">
      <c r="A17" s="5" t="s">
        <v>43</v>
      </c>
      <c r="B17" s="6">
        <v>55</v>
      </c>
      <c r="C17" s="6">
        <f>SUM(D16)</f>
        <v>306157</v>
      </c>
      <c r="D17" s="6">
        <v>306649</v>
      </c>
      <c r="E17" s="73">
        <f>SUM(D17-C17)</f>
        <v>492</v>
      </c>
      <c r="F17" s="7"/>
      <c r="G17" s="6">
        <v>88</v>
      </c>
      <c r="H17" s="9">
        <f t="shared" ref="H17:H21" si="0">SUM(E17*13.5/100)</f>
        <v>66.42</v>
      </c>
      <c r="I17" s="9">
        <f>SUM(I16+G17-H17)</f>
        <v>110.93499999999999</v>
      </c>
    </row>
    <row r="18" spans="1:13" ht="15.75" x14ac:dyDescent="0.25">
      <c r="A18" s="5" t="s">
        <v>70</v>
      </c>
      <c r="B18" s="6">
        <v>56</v>
      </c>
      <c r="C18" s="6">
        <f>SUM(D17)</f>
        <v>306649</v>
      </c>
      <c r="D18" s="6">
        <v>307427</v>
      </c>
      <c r="E18" s="73">
        <f>SUM(D18-C18)</f>
        <v>778</v>
      </c>
      <c r="F18" s="7"/>
      <c r="G18" s="6">
        <v>121</v>
      </c>
      <c r="H18" s="9">
        <f t="shared" si="0"/>
        <v>105.03</v>
      </c>
      <c r="I18" s="9">
        <f>SUM(I17+G18-H18)</f>
        <v>126.905</v>
      </c>
    </row>
    <row r="19" spans="1:13" ht="15.75" x14ac:dyDescent="0.25">
      <c r="A19" s="5" t="s">
        <v>71</v>
      </c>
      <c r="B19" s="6">
        <v>59</v>
      </c>
      <c r="C19" s="6">
        <f>SUM(D18)</f>
        <v>307427</v>
      </c>
      <c r="D19" s="6">
        <v>307815</v>
      </c>
      <c r="E19" s="73">
        <f>SUM(D19-C19)</f>
        <v>388</v>
      </c>
      <c r="F19" s="7"/>
      <c r="G19" s="6"/>
      <c r="H19" s="9">
        <f t="shared" si="0"/>
        <v>52.38</v>
      </c>
      <c r="I19" s="9">
        <f>SUM(I18+G19-H19)</f>
        <v>74.525000000000006</v>
      </c>
    </row>
    <row r="20" spans="1:13" ht="15.75" x14ac:dyDescent="0.25">
      <c r="A20" s="5"/>
      <c r="B20" s="5"/>
      <c r="C20" s="6">
        <f t="shared" ref="C20:C21" si="1">SUM(D19)</f>
        <v>307815</v>
      </c>
      <c r="D20" s="6">
        <v>308298</v>
      </c>
      <c r="E20" s="73">
        <f t="shared" ref="E20:E21" si="2">SUM(D20-C20)</f>
        <v>483</v>
      </c>
      <c r="F20" s="7"/>
      <c r="G20" s="6">
        <v>88</v>
      </c>
      <c r="H20" s="9">
        <f t="shared" si="0"/>
        <v>65.204999999999998</v>
      </c>
      <c r="I20" s="9">
        <f t="shared" ref="I20:I21" si="3">SUM(I19+G20-H20)</f>
        <v>97.320000000000007</v>
      </c>
    </row>
    <row r="21" spans="1:13" ht="15.75" x14ac:dyDescent="0.25">
      <c r="A21" s="5"/>
      <c r="B21" s="6"/>
      <c r="C21" s="6">
        <f t="shared" si="1"/>
        <v>308298</v>
      </c>
      <c r="D21" s="6">
        <v>308541</v>
      </c>
      <c r="E21" s="73">
        <f t="shared" si="2"/>
        <v>243</v>
      </c>
      <c r="F21" s="7"/>
      <c r="G21" s="6"/>
      <c r="H21" s="9">
        <f t="shared" si="0"/>
        <v>32.805</v>
      </c>
      <c r="I21" s="9">
        <f t="shared" si="3"/>
        <v>64.515000000000015</v>
      </c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71"/>
      <c r="C24" s="71"/>
      <c r="D24" s="71"/>
      <c r="E24" s="71"/>
      <c r="F24" s="11"/>
      <c r="G24" s="71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SUM(E16:E21)</f>
        <v>2805</v>
      </c>
      <c r="F25" s="7"/>
      <c r="G25" s="6">
        <f>SUM(G16:G24)</f>
        <v>341</v>
      </c>
      <c r="H25" s="7">
        <f>SUM(H16:H24)</f>
        <v>378.67500000000001</v>
      </c>
      <c r="I25" s="7"/>
    </row>
    <row r="26" spans="1:13" ht="15.75" x14ac:dyDescent="0.25">
      <c r="A26" s="3"/>
      <c r="B26" s="74"/>
      <c r="C26" s="74"/>
      <c r="D26" s="74"/>
      <c r="E26" s="74"/>
      <c r="F26" s="74"/>
      <c r="G26" s="74"/>
      <c r="H26" s="4"/>
      <c r="I26" s="74"/>
    </row>
    <row r="27" spans="1:13" ht="15.75" x14ac:dyDescent="0.25">
      <c r="A27" s="10" t="s">
        <v>4</v>
      </c>
      <c r="B27" s="71" t="s">
        <v>21</v>
      </c>
      <c r="C27" s="71" t="s">
        <v>22</v>
      </c>
      <c r="D27" s="71" t="s">
        <v>23</v>
      </c>
      <c r="E27" s="71" t="s">
        <v>24</v>
      </c>
      <c r="F27" s="71" t="s">
        <v>25</v>
      </c>
      <c r="G27" s="11" t="s">
        <v>26</v>
      </c>
      <c r="H27" s="71" t="s">
        <v>27</v>
      </c>
      <c r="I27" s="71" t="s">
        <v>28</v>
      </c>
    </row>
    <row r="28" spans="1:13" ht="18.75" customHeight="1" x14ac:dyDescent="0.25">
      <c r="A28" s="18"/>
      <c r="B28" s="72" t="s">
        <v>29</v>
      </c>
      <c r="C28" s="72" t="s">
        <v>30</v>
      </c>
      <c r="D28" s="72" t="s">
        <v>31</v>
      </c>
      <c r="E28" s="72" t="s">
        <v>32</v>
      </c>
      <c r="F28" s="72" t="s">
        <v>33</v>
      </c>
      <c r="G28" s="19" t="s">
        <v>34</v>
      </c>
      <c r="H28" s="72" t="s">
        <v>35</v>
      </c>
      <c r="I28" s="72"/>
    </row>
    <row r="29" spans="1:13" ht="15.75" x14ac:dyDescent="0.25">
      <c r="A29" s="8"/>
      <c r="B29" s="73" t="s">
        <v>17</v>
      </c>
      <c r="C29" s="73" t="s">
        <v>41</v>
      </c>
      <c r="D29" s="73" t="s">
        <v>17</v>
      </c>
      <c r="E29" s="73" t="s">
        <v>17</v>
      </c>
      <c r="F29" s="73" t="s">
        <v>17</v>
      </c>
      <c r="G29" s="73" t="s">
        <v>17</v>
      </c>
      <c r="H29" s="9" t="s">
        <v>17</v>
      </c>
      <c r="I29" s="73"/>
    </row>
    <row r="30" spans="1:13" ht="15.75" x14ac:dyDescent="0.25">
      <c r="A30" s="8" t="s">
        <v>65</v>
      </c>
      <c r="B30" s="73">
        <v>377</v>
      </c>
      <c r="C30" s="73">
        <v>44</v>
      </c>
      <c r="D30" s="73"/>
      <c r="E30" s="73"/>
      <c r="F30" s="73"/>
      <c r="G30" s="73"/>
      <c r="H30" s="9">
        <f>SUM(B30:G30)</f>
        <v>421</v>
      </c>
      <c r="I30" s="73"/>
    </row>
    <row r="31" spans="1:13" ht="15.75" x14ac:dyDescent="0.25">
      <c r="A31" s="5" t="s">
        <v>66</v>
      </c>
      <c r="B31" s="73">
        <v>448</v>
      </c>
      <c r="C31" s="6">
        <v>44</v>
      </c>
      <c r="D31" s="6"/>
      <c r="E31" s="6"/>
      <c r="F31" s="6"/>
      <c r="G31" s="6"/>
      <c r="H31" s="9">
        <f t="shared" ref="H31:H35" si="4">SUM(B31:G31)</f>
        <v>492</v>
      </c>
      <c r="I31" s="6"/>
      <c r="M31" s="1" t="s">
        <v>36</v>
      </c>
    </row>
    <row r="32" spans="1:13" ht="15.75" x14ac:dyDescent="0.25">
      <c r="A32" s="5" t="s">
        <v>64</v>
      </c>
      <c r="B32" s="73">
        <v>340</v>
      </c>
      <c r="C32" s="6">
        <v>36</v>
      </c>
      <c r="D32" s="6">
        <v>206</v>
      </c>
      <c r="E32" s="6"/>
      <c r="F32" s="6">
        <v>196</v>
      </c>
      <c r="G32" s="6"/>
      <c r="H32" s="9">
        <f t="shared" si="4"/>
        <v>778</v>
      </c>
      <c r="I32" s="6"/>
    </row>
    <row r="33" spans="1:9" ht="15.75" x14ac:dyDescent="0.25">
      <c r="A33" s="5" t="s">
        <v>68</v>
      </c>
      <c r="B33" s="73">
        <v>388</v>
      </c>
      <c r="C33" s="6"/>
      <c r="D33" s="6"/>
      <c r="E33" s="6"/>
      <c r="F33" s="6"/>
      <c r="G33" s="6"/>
      <c r="H33" s="9">
        <f t="shared" si="4"/>
        <v>388</v>
      </c>
      <c r="I33" s="6"/>
    </row>
    <row r="34" spans="1:9" ht="15.75" x14ac:dyDescent="0.25">
      <c r="A34" s="5" t="s">
        <v>83</v>
      </c>
      <c r="B34" s="73">
        <v>293</v>
      </c>
      <c r="C34" s="6"/>
      <c r="D34" s="6"/>
      <c r="E34" s="6">
        <v>34</v>
      </c>
      <c r="F34" s="6">
        <v>156</v>
      </c>
      <c r="G34" s="6"/>
      <c r="H34" s="9">
        <f t="shared" si="4"/>
        <v>483</v>
      </c>
      <c r="I34" s="7"/>
    </row>
    <row r="35" spans="1:9" ht="15.75" x14ac:dyDescent="0.25">
      <c r="A35" s="12"/>
      <c r="B35" s="23">
        <v>135</v>
      </c>
      <c r="C35" s="23"/>
      <c r="D35" s="13"/>
      <c r="E35" s="23">
        <v>73</v>
      </c>
      <c r="F35" s="13">
        <v>35</v>
      </c>
      <c r="G35" s="13"/>
      <c r="H35" s="9">
        <f t="shared" si="4"/>
        <v>243</v>
      </c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>
        <f>SUM(B30:B38)</f>
        <v>1981</v>
      </c>
      <c r="C39" s="23">
        <f t="shared" ref="C39:G39" si="5">SUM(C30:C38)</f>
        <v>124</v>
      </c>
      <c r="D39" s="23">
        <f t="shared" si="5"/>
        <v>206</v>
      </c>
      <c r="E39" s="23">
        <f t="shared" si="5"/>
        <v>107</v>
      </c>
      <c r="F39" s="23">
        <f t="shared" si="5"/>
        <v>387</v>
      </c>
      <c r="G39" s="23">
        <f t="shared" si="5"/>
        <v>0</v>
      </c>
      <c r="H39" s="77">
        <f>SUM(H30:H38)</f>
        <v>2805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51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22" workbookViewId="0">
      <selection activeCell="J35" sqref="J35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70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69"/>
    </row>
    <row r="5" spans="1:9" ht="15.75" x14ac:dyDescent="0.25">
      <c r="A5" s="69"/>
    </row>
    <row r="6" spans="1:9" ht="15.75" x14ac:dyDescent="0.25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70"/>
      <c r="B7" s="94" t="s">
        <v>50</v>
      </c>
      <c r="C7" s="94"/>
      <c r="D7" s="94"/>
      <c r="E7" s="94"/>
      <c r="F7" s="94"/>
      <c r="G7" s="94"/>
      <c r="H7" s="94"/>
    </row>
    <row r="8" spans="1:9" ht="15.75" x14ac:dyDescent="0.25">
      <c r="A8" s="70"/>
    </row>
    <row r="9" spans="1:9" ht="15.75" x14ac:dyDescent="0.25">
      <c r="A9" s="92" t="s">
        <v>72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69"/>
    </row>
    <row r="11" spans="1:9" ht="15.75" x14ac:dyDescent="0.25">
      <c r="A11" s="91" t="s">
        <v>53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69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65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66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67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 t="s">
        <v>62</v>
      </c>
      <c r="B16" s="67">
        <v>61</v>
      </c>
      <c r="C16" s="67">
        <v>296461</v>
      </c>
      <c r="D16" s="67">
        <v>296757</v>
      </c>
      <c r="E16" s="67">
        <f>SUM(D16-C16)</f>
        <v>296</v>
      </c>
      <c r="F16" s="67">
        <v>58.82</v>
      </c>
      <c r="G16" s="67">
        <v>64</v>
      </c>
      <c r="H16" s="58">
        <f>SUM(E16*13.5/100)</f>
        <v>39.96</v>
      </c>
      <c r="I16" s="9">
        <f>SUM(F16+G16-H16)</f>
        <v>82.859999999999985</v>
      </c>
    </row>
    <row r="17" spans="1:13" ht="15.75" x14ac:dyDescent="0.25">
      <c r="A17" s="5" t="s">
        <v>63</v>
      </c>
      <c r="B17" s="6">
        <v>63</v>
      </c>
      <c r="C17" s="6">
        <f>SUM(D16)</f>
        <v>296757</v>
      </c>
      <c r="D17" s="6">
        <v>297231</v>
      </c>
      <c r="E17" s="67">
        <f>SUM(D17-C17)</f>
        <v>474</v>
      </c>
      <c r="F17" s="7"/>
      <c r="G17" s="6">
        <v>64</v>
      </c>
      <c r="H17" s="58">
        <f t="shared" ref="H17:H19" si="0">SUM(E17*13.5/100)</f>
        <v>63.99</v>
      </c>
      <c r="I17" s="9">
        <f>SUM(I16+G17-H17)</f>
        <v>82.869999999999976</v>
      </c>
    </row>
    <row r="18" spans="1:13" ht="15.75" x14ac:dyDescent="0.25">
      <c r="A18" s="5" t="s">
        <v>64</v>
      </c>
      <c r="B18" s="6">
        <v>64</v>
      </c>
      <c r="C18" s="6">
        <f>SUM(D17)</f>
        <v>297231</v>
      </c>
      <c r="D18" s="6">
        <v>297770</v>
      </c>
      <c r="E18" s="67">
        <f>SUM(D18-C18)</f>
        <v>539</v>
      </c>
      <c r="F18" s="7"/>
      <c r="G18" s="6">
        <v>82</v>
      </c>
      <c r="H18" s="58">
        <f t="shared" si="0"/>
        <v>72.765000000000001</v>
      </c>
      <c r="I18" s="9">
        <f>SUM(I17+G18-H18)</f>
        <v>92.104999999999976</v>
      </c>
    </row>
    <row r="19" spans="1:13" ht="15.75" x14ac:dyDescent="0.25">
      <c r="A19" s="5" t="s">
        <v>73</v>
      </c>
      <c r="B19" s="6">
        <v>67</v>
      </c>
      <c r="C19" s="6">
        <f>SUM(D18)</f>
        <v>297770</v>
      </c>
      <c r="D19" s="6">
        <v>298080</v>
      </c>
      <c r="E19" s="67">
        <f>SUM(D19-C19)</f>
        <v>310</v>
      </c>
      <c r="F19" s="7"/>
      <c r="G19" s="6">
        <v>100</v>
      </c>
      <c r="H19" s="58">
        <f t="shared" si="0"/>
        <v>41.85</v>
      </c>
      <c r="I19" s="9">
        <f>SUM(I18+G19-H19)</f>
        <v>150.25499999999997</v>
      </c>
    </row>
    <row r="20" spans="1:13" ht="15.75" x14ac:dyDescent="0.25">
      <c r="A20" s="5"/>
      <c r="B20" s="5"/>
      <c r="C20" s="6"/>
      <c r="D20" s="6"/>
      <c r="E20" s="67"/>
      <c r="F20" s="7"/>
      <c r="G20" s="6"/>
      <c r="H20" s="7"/>
      <c r="I20" s="9"/>
    </row>
    <row r="21" spans="1:13" ht="15.75" x14ac:dyDescent="0.25">
      <c r="A21" s="5"/>
      <c r="B21" s="6"/>
      <c r="C21" s="6"/>
      <c r="D21" s="6"/>
      <c r="E21" s="67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65"/>
      <c r="C24" s="65"/>
      <c r="D24" s="65"/>
      <c r="E24" s="65"/>
      <c r="F24" s="11"/>
      <c r="G24" s="65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SUM(E16:E24)</f>
        <v>1619</v>
      </c>
      <c r="F25" s="7"/>
      <c r="G25" s="6">
        <f>SUM(G16:G24)</f>
        <v>310</v>
      </c>
      <c r="H25" s="7">
        <f>SUM(H16:H19)</f>
        <v>218.565</v>
      </c>
      <c r="I25" s="7"/>
    </row>
    <row r="26" spans="1:13" ht="15.75" x14ac:dyDescent="0.25">
      <c r="A26" s="3"/>
      <c r="B26" s="68"/>
      <c r="C26" s="68"/>
      <c r="D26" s="68"/>
      <c r="E26" s="68"/>
      <c r="F26" s="68"/>
      <c r="G26" s="68"/>
      <c r="H26" s="4"/>
      <c r="I26" s="68"/>
    </row>
    <row r="27" spans="1:13" ht="15.75" x14ac:dyDescent="0.25">
      <c r="A27" s="10" t="s">
        <v>4</v>
      </c>
      <c r="B27" s="65" t="s">
        <v>21</v>
      </c>
      <c r="C27" s="65" t="s">
        <v>22</v>
      </c>
      <c r="D27" s="65" t="s">
        <v>23</v>
      </c>
      <c r="E27" s="65" t="s">
        <v>24</v>
      </c>
      <c r="F27" s="65" t="s">
        <v>25</v>
      </c>
      <c r="G27" s="11" t="s">
        <v>26</v>
      </c>
      <c r="H27" s="65" t="s">
        <v>27</v>
      </c>
      <c r="I27" s="65" t="s">
        <v>28</v>
      </c>
    </row>
    <row r="28" spans="1:13" ht="18.75" customHeight="1" x14ac:dyDescent="0.25">
      <c r="A28" s="18"/>
      <c r="B28" s="66" t="s">
        <v>29</v>
      </c>
      <c r="C28" s="66" t="s">
        <v>30</v>
      </c>
      <c r="D28" s="66" t="s">
        <v>31</v>
      </c>
      <c r="E28" s="66" t="s">
        <v>32</v>
      </c>
      <c r="F28" s="66" t="s">
        <v>33</v>
      </c>
      <c r="G28" s="19" t="s">
        <v>34</v>
      </c>
      <c r="H28" s="66" t="s">
        <v>35</v>
      </c>
      <c r="I28" s="66"/>
    </row>
    <row r="29" spans="1:13" ht="15.75" x14ac:dyDescent="0.25">
      <c r="A29" s="8"/>
      <c r="B29" s="67" t="s">
        <v>17</v>
      </c>
      <c r="C29" s="67" t="s">
        <v>41</v>
      </c>
      <c r="D29" s="67" t="s">
        <v>17</v>
      </c>
      <c r="E29" s="67" t="s">
        <v>17</v>
      </c>
      <c r="F29" s="67" t="s">
        <v>17</v>
      </c>
      <c r="G29" s="67" t="s">
        <v>17</v>
      </c>
      <c r="H29" s="9" t="s">
        <v>17</v>
      </c>
      <c r="I29" s="67"/>
    </row>
    <row r="30" spans="1:13" ht="15.75" x14ac:dyDescent="0.25">
      <c r="A30" s="8" t="s">
        <v>59</v>
      </c>
      <c r="B30" s="67">
        <v>296</v>
      </c>
      <c r="C30" s="67"/>
      <c r="D30" s="67"/>
      <c r="E30" s="67"/>
      <c r="F30" s="67"/>
      <c r="G30" s="67"/>
      <c r="H30" s="9">
        <f>SUM(B30:G30)</f>
        <v>296</v>
      </c>
      <c r="I30" s="67"/>
    </row>
    <row r="31" spans="1:13" ht="15.75" x14ac:dyDescent="0.25">
      <c r="A31" s="5" t="s">
        <v>54</v>
      </c>
      <c r="B31" s="67">
        <v>417</v>
      </c>
      <c r="C31" s="6"/>
      <c r="D31" s="6"/>
      <c r="E31" s="6">
        <v>57</v>
      </c>
      <c r="F31" s="6"/>
      <c r="G31" s="6"/>
      <c r="H31" s="9">
        <f t="shared" ref="H31:H33" si="1">SUM(B31:G31)</f>
        <v>474</v>
      </c>
      <c r="I31" s="6"/>
      <c r="M31" s="1" t="s">
        <v>36</v>
      </c>
    </row>
    <row r="32" spans="1:13" ht="15.75" x14ac:dyDescent="0.25">
      <c r="A32" s="5" t="s">
        <v>55</v>
      </c>
      <c r="B32" s="67">
        <v>391</v>
      </c>
      <c r="C32" s="6"/>
      <c r="D32" s="6"/>
      <c r="E32" s="6"/>
      <c r="F32" s="6"/>
      <c r="G32" s="6"/>
      <c r="H32" s="9">
        <f t="shared" si="1"/>
        <v>391</v>
      </c>
      <c r="I32" s="6"/>
    </row>
    <row r="33" spans="1:9" ht="15.75" x14ac:dyDescent="0.25">
      <c r="A33" s="5" t="s">
        <v>56</v>
      </c>
      <c r="B33" s="67">
        <v>266</v>
      </c>
      <c r="C33" s="6"/>
      <c r="D33" s="6">
        <v>44</v>
      </c>
      <c r="E33" s="6"/>
      <c r="F33" s="6"/>
      <c r="G33" s="6"/>
      <c r="H33" s="9">
        <f t="shared" si="1"/>
        <v>310</v>
      </c>
      <c r="I33" s="6"/>
    </row>
    <row r="34" spans="1:9" ht="15.75" x14ac:dyDescent="0.25">
      <c r="A34" s="5"/>
      <c r="B34" s="67"/>
      <c r="C34" s="6"/>
      <c r="D34" s="6"/>
      <c r="E34" s="6"/>
      <c r="F34" s="6"/>
      <c r="G34" s="6"/>
      <c r="H34" s="9"/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/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>
        <f>SUM(B30:B38)</f>
        <v>1370</v>
      </c>
      <c r="C39" s="23">
        <f t="shared" ref="C39:H39" si="2">SUM(C30:C38)</f>
        <v>0</v>
      </c>
      <c r="D39" s="23">
        <f t="shared" si="2"/>
        <v>44</v>
      </c>
      <c r="E39" s="23">
        <f t="shared" si="2"/>
        <v>57</v>
      </c>
      <c r="F39" s="23">
        <f t="shared" si="2"/>
        <v>0</v>
      </c>
      <c r="G39" s="23">
        <f t="shared" si="2"/>
        <v>0</v>
      </c>
      <c r="H39" s="23">
        <f t="shared" si="2"/>
        <v>1471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51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10" workbookViewId="0">
      <selection activeCell="E37" sqref="E37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51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50"/>
    </row>
    <row r="5" spans="1:9" ht="15.75" x14ac:dyDescent="0.25">
      <c r="A5" s="50"/>
    </row>
    <row r="6" spans="1:9" ht="15.75" x14ac:dyDescent="0.25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51"/>
      <c r="B7" s="94" t="s">
        <v>50</v>
      </c>
      <c r="C7" s="94"/>
      <c r="D7" s="94"/>
      <c r="E7" s="94"/>
      <c r="F7" s="94"/>
      <c r="G7" s="94"/>
      <c r="H7" s="94"/>
    </row>
    <row r="8" spans="1:9" ht="15.75" x14ac:dyDescent="0.25">
      <c r="A8" s="51"/>
    </row>
    <row r="9" spans="1:9" ht="15.75" x14ac:dyDescent="0.25">
      <c r="A9" s="92" t="s">
        <v>72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50"/>
    </row>
    <row r="11" spans="1:9" ht="15.75" x14ac:dyDescent="0.25">
      <c r="A11" s="91" t="s">
        <v>53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50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46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47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48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 t="s">
        <v>62</v>
      </c>
      <c r="B16" s="48">
        <v>61</v>
      </c>
      <c r="C16" s="48">
        <v>294507</v>
      </c>
      <c r="D16" s="48">
        <v>294951</v>
      </c>
      <c r="E16" s="48">
        <f>SUM(D16-C16)</f>
        <v>444</v>
      </c>
      <c r="F16" s="48">
        <v>88.61</v>
      </c>
      <c r="G16" s="48">
        <v>66</v>
      </c>
      <c r="H16" s="58">
        <f>SUM(E16*13.5/100)</f>
        <v>59.94</v>
      </c>
      <c r="I16" s="9">
        <f>SUM(F16+G16-H16)</f>
        <v>94.670000000000016</v>
      </c>
    </row>
    <row r="17" spans="1:13" ht="15.75" x14ac:dyDescent="0.25">
      <c r="A17" s="5" t="s">
        <v>63</v>
      </c>
      <c r="B17" s="6">
        <v>63</v>
      </c>
      <c r="C17" s="6">
        <f>SUM(D16)</f>
        <v>294951</v>
      </c>
      <c r="D17" s="6">
        <v>295361</v>
      </c>
      <c r="E17" s="48">
        <f>SUM(D17-C17)</f>
        <v>410</v>
      </c>
      <c r="F17" s="7"/>
      <c r="G17" s="6">
        <v>42</v>
      </c>
      <c r="H17" s="58">
        <f t="shared" ref="H17:H19" si="0">SUM(E17*13.5/100)</f>
        <v>55.35</v>
      </c>
      <c r="I17" s="9">
        <f>SUM(I16+G17-H17)</f>
        <v>81.320000000000022</v>
      </c>
    </row>
    <row r="18" spans="1:13" ht="15.75" x14ac:dyDescent="0.25">
      <c r="A18" s="5" t="s">
        <v>64</v>
      </c>
      <c r="B18" s="6">
        <v>64</v>
      </c>
      <c r="C18" s="6">
        <f>SUM(D17)</f>
        <v>295361</v>
      </c>
      <c r="D18" s="6">
        <v>295817</v>
      </c>
      <c r="E18" s="48">
        <f>SUM(D18-C18)</f>
        <v>456</v>
      </c>
      <c r="F18" s="7"/>
      <c r="G18" s="6">
        <v>63</v>
      </c>
      <c r="H18" s="58">
        <f t="shared" si="0"/>
        <v>61.56</v>
      </c>
      <c r="I18" s="9">
        <f>SUM(I17+G18-H18)</f>
        <v>82.760000000000019</v>
      </c>
    </row>
    <row r="19" spans="1:13" ht="15.75" x14ac:dyDescent="0.25">
      <c r="A19" s="5" t="s">
        <v>73</v>
      </c>
      <c r="B19" s="6">
        <v>67</v>
      </c>
      <c r="C19" s="6">
        <f>SUM(D18)</f>
        <v>295817</v>
      </c>
      <c r="D19" s="6">
        <v>296461</v>
      </c>
      <c r="E19" s="48">
        <f>SUM(D19-C19)</f>
        <v>644</v>
      </c>
      <c r="F19" s="7"/>
      <c r="G19" s="6">
        <v>63</v>
      </c>
      <c r="H19" s="58">
        <f t="shared" si="0"/>
        <v>86.94</v>
      </c>
      <c r="I19" s="9">
        <f>SUM(I18+G19-H19)</f>
        <v>58.820000000000022</v>
      </c>
    </row>
    <row r="20" spans="1:13" ht="15.75" x14ac:dyDescent="0.25">
      <c r="A20" s="5"/>
      <c r="B20" s="5"/>
      <c r="C20" s="6"/>
      <c r="D20" s="6"/>
      <c r="E20" s="48"/>
      <c r="F20" s="7"/>
      <c r="G20" s="6"/>
      <c r="H20" s="7"/>
      <c r="I20" s="9"/>
    </row>
    <row r="21" spans="1:13" ht="15.75" x14ac:dyDescent="0.25">
      <c r="A21" s="5"/>
      <c r="B21" s="6"/>
      <c r="C21" s="6"/>
      <c r="D21" s="6"/>
      <c r="E21" s="48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46"/>
      <c r="C24" s="46"/>
      <c r="D24" s="46"/>
      <c r="E24" s="46"/>
      <c r="F24" s="11"/>
      <c r="G24" s="46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SUM(E16:E24)</f>
        <v>1954</v>
      </c>
      <c r="F25" s="7"/>
      <c r="G25" s="6">
        <f>SUM(G16:G24)</f>
        <v>234</v>
      </c>
      <c r="H25" s="7">
        <f>SUM(H16:H19)</f>
        <v>263.78999999999996</v>
      </c>
      <c r="I25" s="7"/>
    </row>
    <row r="26" spans="1:13" ht="15.75" x14ac:dyDescent="0.25">
      <c r="A26" s="3"/>
      <c r="B26" s="49"/>
      <c r="C26" s="49"/>
      <c r="D26" s="49"/>
      <c r="E26" s="49"/>
      <c r="F26" s="49"/>
      <c r="G26" s="49"/>
      <c r="H26" s="4"/>
      <c r="I26" s="49"/>
    </row>
    <row r="27" spans="1:13" ht="15.75" x14ac:dyDescent="0.25">
      <c r="A27" s="10" t="s">
        <v>4</v>
      </c>
      <c r="B27" s="46" t="s">
        <v>21</v>
      </c>
      <c r="C27" s="46" t="s">
        <v>22</v>
      </c>
      <c r="D27" s="46" t="s">
        <v>23</v>
      </c>
      <c r="E27" s="46" t="s">
        <v>24</v>
      </c>
      <c r="F27" s="46" t="s">
        <v>25</v>
      </c>
      <c r="G27" s="11" t="s">
        <v>26</v>
      </c>
      <c r="H27" s="46" t="s">
        <v>27</v>
      </c>
      <c r="I27" s="46" t="s">
        <v>28</v>
      </c>
    </row>
    <row r="28" spans="1:13" ht="18.75" customHeight="1" x14ac:dyDescent="0.25">
      <c r="A28" s="18"/>
      <c r="B28" s="47" t="s">
        <v>29</v>
      </c>
      <c r="C28" s="47" t="s">
        <v>30</v>
      </c>
      <c r="D28" s="47" t="s">
        <v>31</v>
      </c>
      <c r="E28" s="47" t="s">
        <v>32</v>
      </c>
      <c r="F28" s="47" t="s">
        <v>33</v>
      </c>
      <c r="G28" s="19" t="s">
        <v>34</v>
      </c>
      <c r="H28" s="47" t="s">
        <v>35</v>
      </c>
      <c r="I28" s="47"/>
    </row>
    <row r="29" spans="1:13" ht="15.75" x14ac:dyDescent="0.25">
      <c r="A29" s="8"/>
      <c r="B29" s="48" t="s">
        <v>17</v>
      </c>
      <c r="C29" s="48" t="s">
        <v>41</v>
      </c>
      <c r="D29" s="48" t="s">
        <v>17</v>
      </c>
      <c r="E29" s="48" t="s">
        <v>17</v>
      </c>
      <c r="F29" s="48" t="s">
        <v>17</v>
      </c>
      <c r="G29" s="48" t="s">
        <v>17</v>
      </c>
      <c r="H29" s="9" t="s">
        <v>17</v>
      </c>
      <c r="I29" s="48"/>
    </row>
    <row r="30" spans="1:13" ht="15.75" x14ac:dyDescent="0.25">
      <c r="A30" s="8" t="s">
        <v>59</v>
      </c>
      <c r="B30" s="48">
        <v>444</v>
      </c>
      <c r="C30" s="48"/>
      <c r="D30" s="48"/>
      <c r="E30" s="48"/>
      <c r="F30" s="48"/>
      <c r="G30" s="48"/>
      <c r="H30" s="9">
        <f>SUM(B30:G30)</f>
        <v>444</v>
      </c>
      <c r="I30" s="48"/>
    </row>
    <row r="31" spans="1:13" ht="15.75" x14ac:dyDescent="0.25">
      <c r="A31" s="5" t="s">
        <v>54</v>
      </c>
      <c r="B31" s="48">
        <v>410</v>
      </c>
      <c r="C31" s="6"/>
      <c r="D31" s="6"/>
      <c r="E31" s="6"/>
      <c r="F31" s="6"/>
      <c r="G31" s="6"/>
      <c r="H31" s="9">
        <f t="shared" ref="H31:H33" si="1">SUM(B31:G31)</f>
        <v>410</v>
      </c>
      <c r="I31" s="6"/>
      <c r="M31" s="1" t="s">
        <v>36</v>
      </c>
    </row>
    <row r="32" spans="1:13" ht="15.75" x14ac:dyDescent="0.25">
      <c r="A32" s="5" t="s">
        <v>55</v>
      </c>
      <c r="B32" s="48">
        <v>412</v>
      </c>
      <c r="C32" s="6">
        <v>44</v>
      </c>
      <c r="D32" s="6"/>
      <c r="E32" s="6"/>
      <c r="F32" s="6"/>
      <c r="G32" s="6"/>
      <c r="H32" s="9">
        <f t="shared" si="1"/>
        <v>456</v>
      </c>
      <c r="I32" s="6"/>
    </row>
    <row r="33" spans="1:9" ht="15.75" x14ac:dyDescent="0.25">
      <c r="A33" s="5" t="s">
        <v>56</v>
      </c>
      <c r="B33" s="48">
        <v>502</v>
      </c>
      <c r="C33" s="6">
        <v>142</v>
      </c>
      <c r="D33" s="6"/>
      <c r="E33" s="6"/>
      <c r="F33" s="6"/>
      <c r="G33" s="6"/>
      <c r="H33" s="9">
        <f t="shared" si="1"/>
        <v>644</v>
      </c>
      <c r="I33" s="6"/>
    </row>
    <row r="34" spans="1:9" ht="15.75" x14ac:dyDescent="0.25">
      <c r="A34" s="5"/>
      <c r="B34" s="48"/>
      <c r="C34" s="6"/>
      <c r="D34" s="6"/>
      <c r="E34" s="6"/>
      <c r="F34" s="6"/>
      <c r="G34" s="6"/>
      <c r="H34" s="9"/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/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>
        <f>SUM(B30:B38)</f>
        <v>1768</v>
      </c>
      <c r="C39" s="23">
        <f t="shared" ref="C39:H39" si="2">SUM(C30:C38)</f>
        <v>186</v>
      </c>
      <c r="D39" s="23">
        <f t="shared" si="2"/>
        <v>0</v>
      </c>
      <c r="E39" s="23">
        <f t="shared" si="2"/>
        <v>0</v>
      </c>
      <c r="F39" s="23">
        <f t="shared" si="2"/>
        <v>0</v>
      </c>
      <c r="G39" s="23">
        <f t="shared" si="2"/>
        <v>0</v>
      </c>
      <c r="H39" s="23">
        <f t="shared" si="2"/>
        <v>1954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51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E23" sqref="E23:E24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63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64"/>
    </row>
    <row r="5" spans="1:9" ht="15.75" x14ac:dyDescent="0.25">
      <c r="A5" s="64"/>
    </row>
    <row r="6" spans="1:9" ht="15.75" x14ac:dyDescent="0.25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63"/>
      <c r="B7" s="94" t="s">
        <v>50</v>
      </c>
      <c r="C7" s="94"/>
      <c r="D7" s="94"/>
      <c r="E7" s="94"/>
      <c r="F7" s="94"/>
      <c r="G7" s="94"/>
      <c r="H7" s="94"/>
    </row>
    <row r="8" spans="1:9" ht="15.75" x14ac:dyDescent="0.25">
      <c r="A8" s="63"/>
    </row>
    <row r="9" spans="1:9" ht="15.75" x14ac:dyDescent="0.25">
      <c r="A9" s="92" t="s">
        <v>61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64"/>
    </row>
    <row r="11" spans="1:9" ht="15.75" x14ac:dyDescent="0.25">
      <c r="A11" s="91" t="s">
        <v>53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64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59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60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61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/>
      <c r="B16" s="61"/>
      <c r="C16" s="61"/>
      <c r="D16" s="61"/>
      <c r="E16" s="61"/>
      <c r="F16" s="61">
        <v>61.33</v>
      </c>
      <c r="G16" s="61">
        <v>74.010000000000005</v>
      </c>
      <c r="H16" s="58">
        <f>SUM(E16*15.5/100)</f>
        <v>0</v>
      </c>
      <c r="I16" s="9">
        <f>SUM(F16+G16-H16)</f>
        <v>135.34</v>
      </c>
    </row>
    <row r="17" spans="1:13" ht="15.75" x14ac:dyDescent="0.25">
      <c r="A17" s="5"/>
      <c r="B17" s="6"/>
      <c r="C17" s="6"/>
      <c r="D17" s="6"/>
      <c r="E17" s="61"/>
      <c r="F17" s="7"/>
      <c r="G17" s="6">
        <v>101</v>
      </c>
      <c r="H17" s="58">
        <f t="shared" ref="H17:H18" si="0">SUM(E17*15.5/100)</f>
        <v>0</v>
      </c>
      <c r="I17" s="9">
        <f>SUM(I16+G17-H17)</f>
        <v>236.34</v>
      </c>
    </row>
    <row r="18" spans="1:13" ht="15.75" x14ac:dyDescent="0.25">
      <c r="A18" s="5"/>
      <c r="B18" s="6"/>
      <c r="C18" s="6"/>
      <c r="D18" s="6"/>
      <c r="E18" s="61"/>
      <c r="F18" s="7"/>
      <c r="G18" s="6">
        <v>200</v>
      </c>
      <c r="H18" s="58">
        <f t="shared" si="0"/>
        <v>0</v>
      </c>
      <c r="I18" s="9">
        <f>SUM(I17+G18-H18)</f>
        <v>436.34000000000003</v>
      </c>
    </row>
    <row r="19" spans="1:13" ht="15.75" x14ac:dyDescent="0.25">
      <c r="A19" s="5"/>
      <c r="B19" s="6"/>
      <c r="C19" s="6"/>
      <c r="D19" s="6"/>
      <c r="E19" s="61"/>
      <c r="F19" s="7"/>
      <c r="G19" s="6"/>
      <c r="H19" s="58"/>
      <c r="I19" s="9"/>
    </row>
    <row r="20" spans="1:13" ht="15.75" x14ac:dyDescent="0.25">
      <c r="A20" s="5"/>
      <c r="B20" s="5"/>
      <c r="C20" s="6"/>
      <c r="D20" s="6"/>
      <c r="E20" s="61"/>
      <c r="F20" s="7"/>
      <c r="G20" s="6"/>
      <c r="H20" s="7"/>
      <c r="I20" s="9"/>
    </row>
    <row r="21" spans="1:13" ht="15.75" x14ac:dyDescent="0.25">
      <c r="A21" s="5"/>
      <c r="B21" s="6"/>
      <c r="C21" s="6"/>
      <c r="D21" s="6"/>
      <c r="E21" s="61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59"/>
      <c r="C24" s="59"/>
      <c r="D24" s="59"/>
      <c r="E24" s="59"/>
      <c r="F24" s="11"/>
      <c r="G24" s="59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SUM(E16:E24)</f>
        <v>0</v>
      </c>
      <c r="F25" s="7"/>
      <c r="G25" s="6">
        <f>SUM(G16:G24)</f>
        <v>375.01</v>
      </c>
      <c r="H25" s="7">
        <f>SUM(H16:H19)</f>
        <v>0</v>
      </c>
      <c r="I25" s="7"/>
    </row>
    <row r="26" spans="1:13" ht="15.75" x14ac:dyDescent="0.25">
      <c r="A26" s="3"/>
      <c r="B26" s="62"/>
      <c r="C26" s="62"/>
      <c r="D26" s="62"/>
      <c r="E26" s="62"/>
      <c r="F26" s="62"/>
      <c r="G26" s="62"/>
      <c r="H26" s="4"/>
      <c r="I26" s="62"/>
    </row>
    <row r="27" spans="1:13" ht="15.75" x14ac:dyDescent="0.25">
      <c r="A27" s="10" t="s">
        <v>4</v>
      </c>
      <c r="B27" s="59" t="s">
        <v>21</v>
      </c>
      <c r="C27" s="59" t="s">
        <v>22</v>
      </c>
      <c r="D27" s="59" t="s">
        <v>23</v>
      </c>
      <c r="E27" s="59" t="s">
        <v>24</v>
      </c>
      <c r="F27" s="59" t="s">
        <v>25</v>
      </c>
      <c r="G27" s="11" t="s">
        <v>26</v>
      </c>
      <c r="H27" s="59" t="s">
        <v>27</v>
      </c>
      <c r="I27" s="59" t="s">
        <v>28</v>
      </c>
    </row>
    <row r="28" spans="1:13" ht="18.75" customHeight="1" x14ac:dyDescent="0.25">
      <c r="A28" s="18"/>
      <c r="B28" s="60" t="s">
        <v>29</v>
      </c>
      <c r="C28" s="60" t="s">
        <v>30</v>
      </c>
      <c r="D28" s="60" t="s">
        <v>31</v>
      </c>
      <c r="E28" s="60" t="s">
        <v>32</v>
      </c>
      <c r="F28" s="60" t="s">
        <v>33</v>
      </c>
      <c r="G28" s="19" t="s">
        <v>34</v>
      </c>
      <c r="H28" s="60" t="s">
        <v>35</v>
      </c>
      <c r="I28" s="60"/>
    </row>
    <row r="29" spans="1:13" ht="15.75" x14ac:dyDescent="0.25">
      <c r="A29" s="8"/>
      <c r="B29" s="61" t="s">
        <v>17</v>
      </c>
      <c r="C29" s="61" t="s">
        <v>41</v>
      </c>
      <c r="D29" s="61" t="s">
        <v>17</v>
      </c>
      <c r="E29" s="61" t="s">
        <v>17</v>
      </c>
      <c r="F29" s="61" t="s">
        <v>17</v>
      </c>
      <c r="G29" s="61" t="s">
        <v>17</v>
      </c>
      <c r="H29" s="9" t="s">
        <v>17</v>
      </c>
      <c r="I29" s="61"/>
    </row>
    <row r="30" spans="1:13" ht="15.75" x14ac:dyDescent="0.25">
      <c r="A30" s="8" t="s">
        <v>57</v>
      </c>
      <c r="B30" s="61">
        <v>434</v>
      </c>
      <c r="C30" s="61"/>
      <c r="D30" s="61"/>
      <c r="E30" s="61"/>
      <c r="F30" s="61">
        <v>92</v>
      </c>
      <c r="G30" s="61"/>
      <c r="H30" s="9">
        <f>SUM(B30:G30)</f>
        <v>526</v>
      </c>
      <c r="I30" s="61"/>
    </row>
    <row r="31" spans="1:13" ht="15.75" x14ac:dyDescent="0.25">
      <c r="A31" s="5" t="s">
        <v>60</v>
      </c>
      <c r="B31" s="61">
        <v>426</v>
      </c>
      <c r="C31" s="6"/>
      <c r="D31" s="6">
        <v>88</v>
      </c>
      <c r="E31" s="6"/>
      <c r="F31" s="6"/>
      <c r="G31" s="6"/>
      <c r="H31" s="9">
        <f>SUM(B31:G31)</f>
        <v>514</v>
      </c>
      <c r="I31" s="6"/>
      <c r="M31" s="1" t="s">
        <v>36</v>
      </c>
    </row>
    <row r="32" spans="1:13" ht="15.75" x14ac:dyDescent="0.25">
      <c r="A32" s="5" t="s">
        <v>58</v>
      </c>
      <c r="B32" s="61">
        <v>435</v>
      </c>
      <c r="C32" s="6"/>
      <c r="D32" s="6">
        <v>93</v>
      </c>
      <c r="E32" s="6"/>
      <c r="F32" s="6">
        <v>44</v>
      </c>
      <c r="G32" s="6"/>
      <c r="H32" s="9">
        <f>SUM(B32:G32)</f>
        <v>572</v>
      </c>
      <c r="I32" s="6"/>
    </row>
    <row r="33" spans="1:9" ht="15.75" x14ac:dyDescent="0.25">
      <c r="A33" s="5"/>
      <c r="B33" s="61"/>
      <c r="C33" s="6"/>
      <c r="D33" s="6"/>
      <c r="E33" s="6"/>
      <c r="F33" s="6"/>
      <c r="G33" s="6"/>
      <c r="H33" s="9">
        <f t="shared" ref="H33" si="1">SUM(B33)</f>
        <v>0</v>
      </c>
      <c r="I33" s="6"/>
    </row>
    <row r="34" spans="1:9" ht="15.75" x14ac:dyDescent="0.25">
      <c r="A34" s="5"/>
      <c r="B34" s="61"/>
      <c r="C34" s="6"/>
      <c r="D34" s="6"/>
      <c r="E34" s="6"/>
      <c r="F34" s="6"/>
      <c r="G34" s="6"/>
      <c r="H34" s="9"/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/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>
        <f>SUM(B30:B38)</f>
        <v>1295</v>
      </c>
      <c r="C39" s="23">
        <f t="shared" ref="C39:H39" si="2">SUM(C30:C38)</f>
        <v>0</v>
      </c>
      <c r="D39" s="23">
        <f t="shared" si="2"/>
        <v>181</v>
      </c>
      <c r="E39" s="23">
        <f t="shared" si="2"/>
        <v>0</v>
      </c>
      <c r="F39" s="23">
        <f t="shared" si="2"/>
        <v>136</v>
      </c>
      <c r="G39" s="23">
        <f t="shared" si="2"/>
        <v>0</v>
      </c>
      <c r="H39" s="23">
        <f t="shared" si="2"/>
        <v>1612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51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7" workbookViewId="0">
      <selection activeCell="H16" sqref="H16:H19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53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52"/>
    </row>
    <row r="5" spans="1:9" ht="15.75" x14ac:dyDescent="0.25">
      <c r="A5" s="52"/>
    </row>
    <row r="6" spans="1:9" ht="15.75" x14ac:dyDescent="0.25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53"/>
      <c r="B7" s="94" t="s">
        <v>50</v>
      </c>
      <c r="C7" s="94"/>
      <c r="D7" s="94"/>
      <c r="E7" s="94"/>
      <c r="F7" s="94"/>
      <c r="G7" s="94"/>
      <c r="H7" s="94"/>
    </row>
    <row r="8" spans="1:9" ht="15.75" x14ac:dyDescent="0.25">
      <c r="A8" s="53"/>
    </row>
    <row r="9" spans="1:9" ht="15.75" x14ac:dyDescent="0.25">
      <c r="A9" s="92" t="s">
        <v>79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52"/>
    </row>
    <row r="11" spans="1:9" ht="15.75" x14ac:dyDescent="0.25">
      <c r="A11" s="91" t="s">
        <v>45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52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54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55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56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 t="s">
        <v>57</v>
      </c>
      <c r="B16" s="56">
        <v>49</v>
      </c>
      <c r="C16" s="56">
        <v>299655</v>
      </c>
      <c r="D16" s="56">
        <v>300331</v>
      </c>
      <c r="E16" s="56">
        <f>SUM(D16-C16)</f>
        <v>676</v>
      </c>
      <c r="F16" s="56">
        <v>53.14</v>
      </c>
      <c r="G16" s="56">
        <v>86</v>
      </c>
      <c r="H16" s="58">
        <f>SUM(E16*15.5/100)</f>
        <v>104.78</v>
      </c>
      <c r="I16" s="9">
        <f>SUM(F16+G16-H16)</f>
        <v>34.359999999999985</v>
      </c>
    </row>
    <row r="17" spans="1:13" ht="15.75" x14ac:dyDescent="0.25">
      <c r="A17" s="5" t="s">
        <v>80</v>
      </c>
      <c r="B17" s="6">
        <v>51</v>
      </c>
      <c r="C17" s="6">
        <f>SUM(D16)</f>
        <v>300331</v>
      </c>
      <c r="D17" s="6">
        <v>300729</v>
      </c>
      <c r="E17" s="56">
        <f>SUM(D17-C17)</f>
        <v>398</v>
      </c>
      <c r="F17" s="7"/>
      <c r="G17" s="6">
        <v>82</v>
      </c>
      <c r="H17" s="58">
        <f t="shared" ref="H17:H19" si="0">SUM(E17*15.5/100)</f>
        <v>61.69</v>
      </c>
      <c r="I17" s="9">
        <f>SUM(I16+G17-H17)</f>
        <v>54.669999999999987</v>
      </c>
    </row>
    <row r="18" spans="1:13" ht="15.75" x14ac:dyDescent="0.25">
      <c r="A18" s="5" t="s">
        <v>81</v>
      </c>
      <c r="B18" s="6">
        <v>52</v>
      </c>
      <c r="C18" s="6">
        <f>SUM(D17)</f>
        <v>300729</v>
      </c>
      <c r="D18" s="6">
        <v>301089</v>
      </c>
      <c r="E18" s="56">
        <f>SUM(D18-C18)</f>
        <v>360</v>
      </c>
      <c r="F18" s="7"/>
      <c r="G18" s="6">
        <v>85</v>
      </c>
      <c r="H18" s="58">
        <f t="shared" si="0"/>
        <v>55.8</v>
      </c>
      <c r="I18" s="9">
        <f>SUM(I17+G18-H18)</f>
        <v>83.86999999999999</v>
      </c>
    </row>
    <row r="19" spans="1:13" ht="15.75" x14ac:dyDescent="0.25">
      <c r="A19" s="5" t="s">
        <v>77</v>
      </c>
      <c r="B19" s="6">
        <v>55</v>
      </c>
      <c r="C19" s="6">
        <f>SUM(D18)</f>
        <v>301089</v>
      </c>
      <c r="D19" s="6">
        <v>301642</v>
      </c>
      <c r="E19" s="56">
        <f>SUM(D19-C19)</f>
        <v>553</v>
      </c>
      <c r="F19" s="7"/>
      <c r="G19" s="6">
        <v>22</v>
      </c>
      <c r="H19" s="58">
        <f t="shared" si="0"/>
        <v>85.715000000000003</v>
      </c>
      <c r="I19" s="9">
        <f>SUM(I18+G19-H19)</f>
        <v>20.154999999999987</v>
      </c>
    </row>
    <row r="20" spans="1:13" ht="15.75" x14ac:dyDescent="0.25">
      <c r="A20" s="5"/>
      <c r="B20" s="5"/>
      <c r="C20" s="6"/>
      <c r="D20" s="6"/>
      <c r="E20" s="56"/>
      <c r="F20" s="7"/>
      <c r="G20" s="6"/>
      <c r="H20" s="7"/>
      <c r="I20" s="9"/>
    </row>
    <row r="21" spans="1:13" ht="15.75" x14ac:dyDescent="0.25">
      <c r="A21" s="5"/>
      <c r="B21" s="6"/>
      <c r="C21" s="6"/>
      <c r="D21" s="6"/>
      <c r="E21" s="56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54"/>
      <c r="C24" s="54"/>
      <c r="D24" s="54"/>
      <c r="E24" s="54"/>
      <c r="F24" s="11"/>
      <c r="G24" s="54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SUM(E16:E24)</f>
        <v>1987</v>
      </c>
      <c r="F25" s="7"/>
      <c r="G25" s="6">
        <f>SUM(G16:G24)</f>
        <v>275</v>
      </c>
      <c r="H25" s="7">
        <f>SUM(H16:H19)</f>
        <v>307.98500000000001</v>
      </c>
      <c r="I25" s="7"/>
    </row>
    <row r="26" spans="1:13" ht="15.75" x14ac:dyDescent="0.25">
      <c r="A26" s="3"/>
      <c r="B26" s="57"/>
      <c r="C26" s="57"/>
      <c r="D26" s="57"/>
      <c r="E26" s="57"/>
      <c r="F26" s="57"/>
      <c r="G26" s="57"/>
      <c r="H26" s="4"/>
      <c r="I26" s="57"/>
    </row>
    <row r="27" spans="1:13" ht="15.75" x14ac:dyDescent="0.25">
      <c r="A27" s="10" t="s">
        <v>4</v>
      </c>
      <c r="B27" s="54" t="s">
        <v>21</v>
      </c>
      <c r="C27" s="54" t="s">
        <v>22</v>
      </c>
      <c r="D27" s="54" t="s">
        <v>23</v>
      </c>
      <c r="E27" s="54" t="s">
        <v>24</v>
      </c>
      <c r="F27" s="54" t="s">
        <v>25</v>
      </c>
      <c r="G27" s="11" t="s">
        <v>26</v>
      </c>
      <c r="H27" s="54" t="s">
        <v>27</v>
      </c>
      <c r="I27" s="54" t="s">
        <v>28</v>
      </c>
    </row>
    <row r="28" spans="1:13" ht="18.75" customHeight="1" x14ac:dyDescent="0.25">
      <c r="A28" s="18"/>
      <c r="B28" s="55" t="s">
        <v>29</v>
      </c>
      <c r="C28" s="55" t="s">
        <v>30</v>
      </c>
      <c r="D28" s="55" t="s">
        <v>31</v>
      </c>
      <c r="E28" s="55" t="s">
        <v>32</v>
      </c>
      <c r="F28" s="55" t="s">
        <v>33</v>
      </c>
      <c r="G28" s="19" t="s">
        <v>34</v>
      </c>
      <c r="H28" s="55" t="s">
        <v>35</v>
      </c>
      <c r="I28" s="55"/>
    </row>
    <row r="29" spans="1:13" ht="15.75" x14ac:dyDescent="0.25">
      <c r="A29" s="8"/>
      <c r="B29" s="56" t="s">
        <v>17</v>
      </c>
      <c r="C29" s="56" t="s">
        <v>41</v>
      </c>
      <c r="D29" s="56" t="s">
        <v>17</v>
      </c>
      <c r="E29" s="56" t="s">
        <v>17</v>
      </c>
      <c r="F29" s="56" t="s">
        <v>17</v>
      </c>
      <c r="G29" s="56" t="s">
        <v>17</v>
      </c>
      <c r="H29" s="9" t="s">
        <v>17</v>
      </c>
      <c r="I29" s="56"/>
    </row>
    <row r="30" spans="1:13" ht="15.75" x14ac:dyDescent="0.25">
      <c r="A30" s="8" t="s">
        <v>59</v>
      </c>
      <c r="B30" s="56">
        <f>SUM(E16)</f>
        <v>676</v>
      </c>
      <c r="C30" s="56"/>
      <c r="D30" s="56"/>
      <c r="E30" s="56"/>
      <c r="F30" s="56"/>
      <c r="G30" s="56"/>
      <c r="H30" s="9">
        <f>SUM(B30)</f>
        <v>676</v>
      </c>
      <c r="I30" s="56"/>
    </row>
    <row r="31" spans="1:13" ht="15.75" x14ac:dyDescent="0.25">
      <c r="A31" s="5" t="s">
        <v>54</v>
      </c>
      <c r="B31" s="56">
        <f>SUM(E17)</f>
        <v>398</v>
      </c>
      <c r="C31" s="6"/>
      <c r="D31" s="6"/>
      <c r="E31" s="6"/>
      <c r="F31" s="6"/>
      <c r="G31" s="6"/>
      <c r="H31" s="9">
        <f t="shared" ref="H31:H33" si="1">SUM(B31)</f>
        <v>398</v>
      </c>
      <c r="I31" s="6"/>
      <c r="M31" s="1" t="s">
        <v>36</v>
      </c>
    </row>
    <row r="32" spans="1:13" ht="15.75" x14ac:dyDescent="0.25">
      <c r="A32" s="5" t="s">
        <v>55</v>
      </c>
      <c r="B32" s="56">
        <v>438</v>
      </c>
      <c r="C32" s="6"/>
      <c r="D32" s="6"/>
      <c r="E32" s="6"/>
      <c r="F32" s="6">
        <v>44</v>
      </c>
      <c r="G32" s="6"/>
      <c r="H32" s="9">
        <f>SUM(B32:G32)</f>
        <v>482</v>
      </c>
      <c r="I32" s="6"/>
    </row>
    <row r="33" spans="1:9" ht="15.75" x14ac:dyDescent="0.25">
      <c r="A33" s="5" t="s">
        <v>56</v>
      </c>
      <c r="B33" s="56">
        <v>219</v>
      </c>
      <c r="C33" s="6"/>
      <c r="D33" s="6"/>
      <c r="E33" s="6"/>
      <c r="F33" s="6"/>
      <c r="G33" s="6"/>
      <c r="H33" s="9">
        <f t="shared" si="1"/>
        <v>219</v>
      </c>
      <c r="I33" s="6"/>
    </row>
    <row r="34" spans="1:9" ht="15.75" x14ac:dyDescent="0.25">
      <c r="A34" s="5"/>
      <c r="B34" s="56"/>
      <c r="C34" s="6"/>
      <c r="D34" s="6"/>
      <c r="E34" s="6"/>
      <c r="F34" s="6"/>
      <c r="G34" s="6"/>
      <c r="H34" s="9"/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/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>
        <f>SUM(B30:B38)</f>
        <v>1731</v>
      </c>
      <c r="C39" s="23">
        <f t="shared" ref="C39:H39" si="2">SUM(C30:C38)</f>
        <v>0</v>
      </c>
      <c r="D39" s="23">
        <f t="shared" si="2"/>
        <v>0</v>
      </c>
      <c r="E39" s="23">
        <f t="shared" si="2"/>
        <v>0</v>
      </c>
      <c r="F39" s="23">
        <f t="shared" si="2"/>
        <v>44</v>
      </c>
      <c r="G39" s="23">
        <f t="shared" si="2"/>
        <v>0</v>
      </c>
      <c r="H39" s="23">
        <f t="shared" si="2"/>
        <v>1775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51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43:C43"/>
    <mergeCell ref="G43:H43"/>
    <mergeCell ref="A13:A15"/>
    <mergeCell ref="B13:B15"/>
    <mergeCell ref="C13:D14"/>
    <mergeCell ref="F13:F15"/>
    <mergeCell ref="A41:B41"/>
    <mergeCell ref="G41:H41"/>
    <mergeCell ref="A11:I11"/>
    <mergeCell ref="A1:I1"/>
    <mergeCell ref="A3:I3"/>
    <mergeCell ref="A6:I6"/>
    <mergeCell ref="B7:H7"/>
    <mergeCell ref="A9:I9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16" workbookViewId="0">
      <selection activeCell="G19" sqref="G19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42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43"/>
    </row>
    <row r="5" spans="1:9" ht="15.75" x14ac:dyDescent="0.25">
      <c r="A5" s="43"/>
    </row>
    <row r="6" spans="1:9" ht="15.75" x14ac:dyDescent="0.25">
      <c r="A6" s="92" t="s">
        <v>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42"/>
      <c r="B7" s="94" t="s">
        <v>3</v>
      </c>
      <c r="C7" s="94"/>
      <c r="D7" s="94"/>
      <c r="E7" s="94"/>
      <c r="F7" s="94"/>
      <c r="G7" s="94"/>
      <c r="H7" s="94"/>
    </row>
    <row r="8" spans="1:9" ht="15.75" x14ac:dyDescent="0.25">
      <c r="A8" s="42"/>
    </row>
    <row r="9" spans="1:9" ht="15.75" x14ac:dyDescent="0.25">
      <c r="A9" s="92" t="s">
        <v>74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43"/>
    </row>
    <row r="11" spans="1:9" ht="15.75" x14ac:dyDescent="0.25">
      <c r="A11" s="91" t="s">
        <v>45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43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38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39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40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 t="s">
        <v>75</v>
      </c>
      <c r="B16" s="40">
        <v>1</v>
      </c>
      <c r="C16" s="40">
        <v>298080</v>
      </c>
      <c r="D16" s="40">
        <v>298799</v>
      </c>
      <c r="E16" s="40">
        <f>SUM(D16-C16)</f>
        <v>719</v>
      </c>
      <c r="F16" s="40">
        <v>150.26</v>
      </c>
      <c r="G16" s="40">
        <v>63</v>
      </c>
      <c r="H16" s="9">
        <f>SUM(E16*15.5/100)</f>
        <v>111.44499999999999</v>
      </c>
      <c r="I16" s="9">
        <f>SUM(F16+G16-H16)</f>
        <v>101.815</v>
      </c>
    </row>
    <row r="17" spans="1:13" ht="15.75" x14ac:dyDescent="0.25">
      <c r="A17" s="5" t="s">
        <v>76</v>
      </c>
      <c r="B17" s="6">
        <v>3</v>
      </c>
      <c r="C17" s="6">
        <f>SUM(D16)</f>
        <v>298799</v>
      </c>
      <c r="D17" s="6">
        <v>299231</v>
      </c>
      <c r="E17" s="40">
        <f>SUM(D17-C17)</f>
        <v>432</v>
      </c>
      <c r="F17" s="7">
        <v>64.23</v>
      </c>
      <c r="G17" s="6"/>
      <c r="H17" s="9">
        <f t="shared" ref="H17:H18" si="0">SUM(E17*15.5/100)</f>
        <v>66.959999999999994</v>
      </c>
      <c r="I17" s="9">
        <f>SUM(I16+G17-H17)</f>
        <v>34.855000000000004</v>
      </c>
    </row>
    <row r="18" spans="1:13" ht="15.75" x14ac:dyDescent="0.25">
      <c r="A18" s="5" t="s">
        <v>77</v>
      </c>
      <c r="B18" s="6">
        <v>5</v>
      </c>
      <c r="C18" s="6">
        <f>SUM(D17)</f>
        <v>299231</v>
      </c>
      <c r="D18" s="6">
        <v>299655</v>
      </c>
      <c r="E18" s="40">
        <f>SUM(D18-C18)</f>
        <v>424</v>
      </c>
      <c r="F18" s="7">
        <v>90.78</v>
      </c>
      <c r="G18" s="6">
        <v>84</v>
      </c>
      <c r="H18" s="9">
        <f t="shared" si="0"/>
        <v>65.72</v>
      </c>
      <c r="I18" s="9">
        <f>SUM(I17+G18-H18)</f>
        <v>53.135000000000005</v>
      </c>
    </row>
    <row r="19" spans="1:13" ht="15.75" x14ac:dyDescent="0.25">
      <c r="A19" s="5"/>
      <c r="B19" s="6"/>
      <c r="C19" s="6"/>
      <c r="D19" s="6"/>
      <c r="E19" s="44"/>
      <c r="F19" s="7"/>
      <c r="G19" s="6" t="s">
        <v>78</v>
      </c>
      <c r="H19" s="9"/>
      <c r="I19" s="9"/>
    </row>
    <row r="20" spans="1:13" ht="15.75" x14ac:dyDescent="0.25">
      <c r="A20" s="5"/>
      <c r="B20" s="5"/>
      <c r="C20" s="6"/>
      <c r="D20" s="6"/>
      <c r="E20" s="40"/>
      <c r="F20" s="7"/>
      <c r="G20" s="6"/>
      <c r="H20" s="7"/>
      <c r="I20" s="7"/>
    </row>
    <row r="21" spans="1:13" ht="15.75" x14ac:dyDescent="0.25">
      <c r="A21" s="5"/>
      <c r="B21" s="6"/>
      <c r="C21" s="6"/>
      <c r="D21" s="6"/>
      <c r="E21" s="40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38"/>
      <c r="C24" s="38"/>
      <c r="D24" s="38"/>
      <c r="E24" s="38"/>
      <c r="F24" s="11"/>
      <c r="G24" s="38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SUM(E16:E24)</f>
        <v>1575</v>
      </c>
      <c r="F25" s="7"/>
      <c r="G25" s="6">
        <f>SUM(G16:G24)</f>
        <v>147</v>
      </c>
      <c r="H25" s="7">
        <f>SUM(H16:H24)</f>
        <v>244.12499999999997</v>
      </c>
      <c r="I25" s="7"/>
    </row>
    <row r="26" spans="1:13" ht="15.75" x14ac:dyDescent="0.25">
      <c r="A26" s="3"/>
      <c r="B26" s="41"/>
      <c r="C26" s="41"/>
      <c r="D26" s="41"/>
      <c r="E26" s="41"/>
      <c r="F26" s="41"/>
      <c r="G26" s="41"/>
      <c r="H26" s="4"/>
      <c r="I26" s="41"/>
    </row>
    <row r="27" spans="1:13" ht="15.75" x14ac:dyDescent="0.25">
      <c r="A27" s="10" t="s">
        <v>4</v>
      </c>
      <c r="B27" s="38" t="s">
        <v>21</v>
      </c>
      <c r="C27" s="38" t="s">
        <v>22</v>
      </c>
      <c r="D27" s="38" t="s">
        <v>23</v>
      </c>
      <c r="E27" s="38" t="s">
        <v>24</v>
      </c>
      <c r="F27" s="38" t="s">
        <v>25</v>
      </c>
      <c r="G27" s="11" t="s">
        <v>26</v>
      </c>
      <c r="H27" s="38" t="s">
        <v>27</v>
      </c>
      <c r="I27" s="38" t="s">
        <v>28</v>
      </c>
    </row>
    <row r="28" spans="1:13" ht="18.75" customHeight="1" x14ac:dyDescent="0.25">
      <c r="A28" s="18"/>
      <c r="B28" s="39" t="s">
        <v>29</v>
      </c>
      <c r="C28" s="39" t="s">
        <v>30</v>
      </c>
      <c r="D28" s="39" t="s">
        <v>31</v>
      </c>
      <c r="E28" s="39" t="s">
        <v>32</v>
      </c>
      <c r="F28" s="39" t="s">
        <v>33</v>
      </c>
      <c r="G28" s="19" t="s">
        <v>34</v>
      </c>
      <c r="H28" s="39" t="s">
        <v>35</v>
      </c>
      <c r="I28" s="39"/>
    </row>
    <row r="29" spans="1:13" ht="15.75" x14ac:dyDescent="0.25">
      <c r="A29" s="8"/>
      <c r="B29" s="40" t="s">
        <v>17</v>
      </c>
      <c r="C29" s="40" t="s">
        <v>41</v>
      </c>
      <c r="D29" s="40" t="s">
        <v>17</v>
      </c>
      <c r="E29" s="40" t="s">
        <v>17</v>
      </c>
      <c r="F29" s="40" t="s">
        <v>17</v>
      </c>
      <c r="G29" s="40" t="s">
        <v>17</v>
      </c>
      <c r="H29" s="9" t="s">
        <v>17</v>
      </c>
      <c r="I29" s="40"/>
    </row>
    <row r="30" spans="1:13" ht="15.75" x14ac:dyDescent="0.25">
      <c r="A30" s="8" t="s">
        <v>46</v>
      </c>
      <c r="B30" s="40">
        <v>417</v>
      </c>
      <c r="C30" s="40">
        <v>74</v>
      </c>
      <c r="D30" s="40"/>
      <c r="E30" s="40"/>
      <c r="F30" s="40"/>
      <c r="G30" s="40"/>
      <c r="H30" s="9">
        <f>SUM(B30:G30)</f>
        <v>491</v>
      </c>
      <c r="I30" s="40"/>
    </row>
    <row r="31" spans="1:13" ht="15.75" x14ac:dyDescent="0.25">
      <c r="A31" s="5" t="s">
        <v>47</v>
      </c>
      <c r="B31" s="6">
        <v>414</v>
      </c>
      <c r="C31" s="6">
        <v>48</v>
      </c>
      <c r="D31" s="6"/>
      <c r="E31" s="6"/>
      <c r="F31" s="6"/>
      <c r="G31" s="6"/>
      <c r="H31" s="9">
        <f t="shared" ref="H31:H38" si="1">SUM(B31:G31)</f>
        <v>462</v>
      </c>
      <c r="I31" s="6"/>
      <c r="M31" s="1" t="s">
        <v>36</v>
      </c>
    </row>
    <row r="32" spans="1:13" ht="15.75" x14ac:dyDescent="0.25">
      <c r="A32" s="5" t="s">
        <v>48</v>
      </c>
      <c r="B32" s="6">
        <v>378</v>
      </c>
      <c r="C32" s="6"/>
      <c r="D32" s="6"/>
      <c r="E32" s="6"/>
      <c r="F32" s="6"/>
      <c r="G32" s="6"/>
      <c r="H32" s="9">
        <f t="shared" si="1"/>
        <v>378</v>
      </c>
      <c r="I32" s="6"/>
    </row>
    <row r="33" spans="1:9" ht="15.75" x14ac:dyDescent="0.25">
      <c r="A33" s="5" t="s">
        <v>49</v>
      </c>
      <c r="B33" s="6">
        <v>405</v>
      </c>
      <c r="C33" s="6">
        <v>45</v>
      </c>
      <c r="D33" s="6"/>
      <c r="E33" s="6"/>
      <c r="F33" s="6"/>
      <c r="G33" s="6"/>
      <c r="H33" s="9">
        <f t="shared" si="1"/>
        <v>450</v>
      </c>
      <c r="I33" s="6"/>
    </row>
    <row r="34" spans="1:9" ht="15.75" x14ac:dyDescent="0.25">
      <c r="A34" s="6"/>
      <c r="B34" s="6"/>
      <c r="C34" s="6"/>
      <c r="D34" s="6"/>
      <c r="E34" s="6"/>
      <c r="F34" s="6"/>
      <c r="G34" s="6"/>
      <c r="H34" s="9">
        <f t="shared" si="1"/>
        <v>0</v>
      </c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>
        <f t="shared" si="1"/>
        <v>0</v>
      </c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>
        <f t="shared" si="1"/>
        <v>0</v>
      </c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>
        <f t="shared" si="1"/>
        <v>0</v>
      </c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>
        <f t="shared" si="1"/>
        <v>0</v>
      </c>
      <c r="I38" s="17"/>
    </row>
    <row r="39" spans="1:9" ht="15.75" x14ac:dyDescent="0.25">
      <c r="A39" s="12" t="s">
        <v>20</v>
      </c>
      <c r="B39" s="23">
        <f>SUM(B30:B38)</f>
        <v>1614</v>
      </c>
      <c r="C39" s="23">
        <f t="shared" ref="C39:H39" si="2">SUM(C30:C38)</f>
        <v>167</v>
      </c>
      <c r="D39" s="23">
        <f t="shared" si="2"/>
        <v>0</v>
      </c>
      <c r="E39" s="23">
        <f t="shared" si="2"/>
        <v>0</v>
      </c>
      <c r="F39" s="23">
        <f t="shared" si="2"/>
        <v>0</v>
      </c>
      <c r="G39" s="23">
        <f t="shared" si="2"/>
        <v>0</v>
      </c>
      <c r="H39" s="23">
        <f t="shared" si="2"/>
        <v>1781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38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sqref="A1:I1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90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36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37"/>
    </row>
    <row r="5" spans="1:9" ht="15.75" x14ac:dyDescent="0.25">
      <c r="A5" s="37"/>
    </row>
    <row r="6" spans="1:9" ht="15.75" x14ac:dyDescent="0.25">
      <c r="A6" s="92" t="s">
        <v>86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36"/>
      <c r="B7" s="94" t="s">
        <v>87</v>
      </c>
      <c r="C7" s="94"/>
      <c r="D7" s="94"/>
      <c r="E7" s="94"/>
      <c r="F7" s="94"/>
      <c r="G7" s="94"/>
      <c r="H7" s="94"/>
    </row>
    <row r="8" spans="1:9" ht="15.75" x14ac:dyDescent="0.25">
      <c r="A8" s="36"/>
    </row>
    <row r="9" spans="1:9" ht="15.75" x14ac:dyDescent="0.25">
      <c r="A9" s="92" t="s">
        <v>85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37"/>
    </row>
    <row r="11" spans="1:9" ht="15.75" x14ac:dyDescent="0.25">
      <c r="A11" s="91" t="s">
        <v>53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37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32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33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34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/>
      <c r="B16" s="34"/>
      <c r="C16" s="34"/>
      <c r="D16" s="34"/>
      <c r="E16" s="34"/>
      <c r="F16" s="34"/>
      <c r="G16" s="34"/>
      <c r="H16" s="9">
        <v>22.95</v>
      </c>
      <c r="I16" s="9"/>
    </row>
    <row r="17" spans="1:13" ht="15.75" x14ac:dyDescent="0.25">
      <c r="A17" s="5"/>
      <c r="B17" s="6"/>
      <c r="C17" s="6"/>
      <c r="D17" s="6"/>
      <c r="E17" s="34"/>
      <c r="F17" s="7"/>
      <c r="G17" s="6"/>
      <c r="H17" s="9"/>
      <c r="I17" s="9"/>
    </row>
    <row r="18" spans="1:13" ht="15.75" x14ac:dyDescent="0.25">
      <c r="A18" s="5"/>
      <c r="B18" s="6"/>
      <c r="C18" s="6"/>
      <c r="D18" s="6"/>
      <c r="E18" s="34"/>
      <c r="F18" s="7"/>
      <c r="G18" s="6"/>
      <c r="H18" s="9"/>
      <c r="I18" s="9"/>
    </row>
    <row r="19" spans="1:13" ht="15.75" x14ac:dyDescent="0.25">
      <c r="A19" s="5"/>
      <c r="B19" s="6"/>
      <c r="C19" s="6"/>
      <c r="D19" s="6"/>
      <c r="E19" s="34"/>
      <c r="F19" s="7"/>
      <c r="G19" s="6"/>
      <c r="H19" s="9"/>
      <c r="I19" s="9"/>
    </row>
    <row r="20" spans="1:13" ht="15.75" x14ac:dyDescent="0.25">
      <c r="A20" s="5"/>
      <c r="B20" s="5"/>
      <c r="C20" s="6"/>
      <c r="D20" s="6"/>
      <c r="E20" s="34"/>
      <c r="F20" s="7"/>
      <c r="G20" s="6"/>
      <c r="H20" s="7"/>
      <c r="I20" s="7"/>
    </row>
    <row r="21" spans="1:13" ht="15.75" x14ac:dyDescent="0.25">
      <c r="A21" s="5"/>
      <c r="B21" s="6"/>
      <c r="C21" s="6"/>
      <c r="D21" s="6"/>
      <c r="E21" s="34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32"/>
      <c r="C24" s="32"/>
      <c r="D24" s="32"/>
      <c r="E24" s="32"/>
      <c r="F24" s="11"/>
      <c r="G24" s="32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/>
      <c r="F25" s="7"/>
      <c r="G25" s="6"/>
      <c r="H25" s="7"/>
      <c r="I25" s="7"/>
    </row>
    <row r="26" spans="1:13" ht="15.75" x14ac:dyDescent="0.25">
      <c r="A26" s="3"/>
      <c r="B26" s="35"/>
      <c r="C26" s="35"/>
      <c r="D26" s="35"/>
      <c r="E26" s="35"/>
      <c r="F26" s="35"/>
      <c r="G26" s="35"/>
      <c r="H26" s="4"/>
      <c r="I26" s="35"/>
    </row>
    <row r="27" spans="1:13" ht="15.75" x14ac:dyDescent="0.25">
      <c r="A27" s="10" t="s">
        <v>4</v>
      </c>
      <c r="B27" s="32" t="s">
        <v>21</v>
      </c>
      <c r="C27" s="32" t="s">
        <v>22</v>
      </c>
      <c r="D27" s="32" t="s">
        <v>23</v>
      </c>
      <c r="E27" s="32" t="s">
        <v>24</v>
      </c>
      <c r="F27" s="32" t="s">
        <v>25</v>
      </c>
      <c r="G27" s="11" t="s">
        <v>26</v>
      </c>
      <c r="H27" s="32" t="s">
        <v>27</v>
      </c>
      <c r="I27" s="32" t="s">
        <v>28</v>
      </c>
    </row>
    <row r="28" spans="1:13" ht="18.75" customHeight="1" x14ac:dyDescent="0.25">
      <c r="A28" s="18"/>
      <c r="B28" s="33" t="s">
        <v>29</v>
      </c>
      <c r="C28" s="33" t="s">
        <v>30</v>
      </c>
      <c r="D28" s="33" t="s">
        <v>31</v>
      </c>
      <c r="E28" s="33" t="s">
        <v>32</v>
      </c>
      <c r="F28" s="33" t="s">
        <v>33</v>
      </c>
      <c r="G28" s="19" t="s">
        <v>34</v>
      </c>
      <c r="H28" s="33" t="s">
        <v>35</v>
      </c>
      <c r="I28" s="33"/>
    </row>
    <row r="29" spans="1:13" ht="15.75" x14ac:dyDescent="0.25">
      <c r="A29" s="8"/>
      <c r="B29" s="34" t="s">
        <v>17</v>
      </c>
      <c r="C29" s="34" t="s">
        <v>41</v>
      </c>
      <c r="D29" s="34" t="s">
        <v>17</v>
      </c>
      <c r="E29" s="34" t="s">
        <v>17</v>
      </c>
      <c r="F29" s="34" t="s">
        <v>17</v>
      </c>
      <c r="G29" s="34" t="s">
        <v>17</v>
      </c>
      <c r="H29" s="9" t="s">
        <v>17</v>
      </c>
      <c r="I29" s="34"/>
    </row>
    <row r="30" spans="1:13" ht="15.75" x14ac:dyDescent="0.25">
      <c r="A30" s="8"/>
      <c r="B30" s="34"/>
      <c r="C30" s="34"/>
      <c r="D30" s="34"/>
      <c r="E30" s="34"/>
      <c r="F30" s="34"/>
      <c r="G30" s="34"/>
      <c r="H30" s="9"/>
      <c r="I30" s="34"/>
    </row>
    <row r="31" spans="1:13" ht="15.75" x14ac:dyDescent="0.25">
      <c r="A31" s="5"/>
      <c r="B31" s="6"/>
      <c r="C31" s="6"/>
      <c r="D31" s="6"/>
      <c r="E31" s="6"/>
      <c r="F31" s="6"/>
      <c r="G31" s="6"/>
      <c r="H31" s="9"/>
      <c r="I31" s="6"/>
      <c r="M31" s="1" t="s">
        <v>36</v>
      </c>
    </row>
    <row r="32" spans="1:13" ht="15.75" x14ac:dyDescent="0.25">
      <c r="A32" s="5"/>
      <c r="B32" s="6"/>
      <c r="C32" s="6"/>
      <c r="D32" s="6"/>
      <c r="E32" s="6"/>
      <c r="F32" s="6"/>
      <c r="G32" s="6"/>
      <c r="H32" s="9"/>
      <c r="I32" s="6"/>
    </row>
    <row r="33" spans="1:9" ht="15.75" x14ac:dyDescent="0.25">
      <c r="A33" s="5"/>
      <c r="B33" s="6"/>
      <c r="C33" s="6"/>
      <c r="D33" s="6"/>
      <c r="E33" s="6"/>
      <c r="F33" s="6"/>
      <c r="G33" s="6"/>
      <c r="H33" s="9"/>
      <c r="I33" s="6"/>
    </row>
    <row r="34" spans="1:9" ht="15.75" x14ac:dyDescent="0.25">
      <c r="A34" s="6"/>
      <c r="B34" s="6"/>
      <c r="C34" s="6"/>
      <c r="D34" s="6"/>
      <c r="E34" s="6"/>
      <c r="F34" s="6"/>
      <c r="G34" s="6"/>
      <c r="H34" s="9"/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/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/>
      <c r="C39" s="23"/>
      <c r="D39" s="23"/>
      <c r="E39" s="23"/>
      <c r="F39" s="23"/>
      <c r="G39" s="23"/>
      <c r="H39" s="23"/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8" t="s">
        <v>88</v>
      </c>
      <c r="H41" s="78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8" t="s">
        <v>89</v>
      </c>
      <c r="H43" s="78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7" workbookViewId="0">
      <selection activeCell="D36" sqref="D36"/>
    </sheetView>
  </sheetViews>
  <sheetFormatPr defaultColWidth="9.140625" defaultRowHeight="15" x14ac:dyDescent="0.25"/>
  <cols>
    <col min="1" max="1" width="8.140625" style="1" customWidth="1"/>
    <col min="2" max="2" width="10.7109375" style="1" customWidth="1"/>
    <col min="3" max="3" width="10.5703125" style="1" customWidth="1"/>
    <col min="4" max="4" width="10.28515625" style="1" customWidth="1"/>
    <col min="5" max="5" width="9.7109375" style="1" customWidth="1"/>
    <col min="6" max="6" width="9.140625" style="1"/>
    <col min="7" max="7" width="10.140625" style="1" bestFit="1" customWidth="1"/>
    <col min="8" max="8" width="9.85546875" style="1" customWidth="1"/>
    <col min="9" max="16384" width="9.140625" style="1"/>
  </cols>
  <sheetData>
    <row r="1" spans="1:9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spans="1:9" ht="15.75" x14ac:dyDescent="0.25">
      <c r="A2" s="29"/>
    </row>
    <row r="3" spans="1:9" ht="20.2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</row>
    <row r="4" spans="1:9" ht="15.75" x14ac:dyDescent="0.25">
      <c r="A4" s="30"/>
    </row>
    <row r="5" spans="1:9" ht="15.75" x14ac:dyDescent="0.25">
      <c r="A5" s="30"/>
    </row>
    <row r="6" spans="1:9" ht="15.75" x14ac:dyDescent="0.25">
      <c r="A6" s="92" t="s">
        <v>52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29"/>
      <c r="B7" s="94" t="s">
        <v>50</v>
      </c>
      <c r="C7" s="94"/>
      <c r="D7" s="94"/>
      <c r="E7" s="94"/>
      <c r="F7" s="94"/>
      <c r="G7" s="94"/>
      <c r="H7" s="94"/>
    </row>
    <row r="8" spans="1:9" ht="15.75" x14ac:dyDescent="0.25">
      <c r="A8" s="29"/>
    </row>
    <row r="9" spans="1:9" ht="15.75" x14ac:dyDescent="0.25">
      <c r="A9" s="92" t="s">
        <v>82</v>
      </c>
      <c r="B9" s="92"/>
      <c r="C9" s="92"/>
      <c r="D9" s="92"/>
      <c r="E9" s="92"/>
      <c r="F9" s="92"/>
      <c r="G9" s="92"/>
      <c r="H9" s="92"/>
      <c r="I9" s="92"/>
    </row>
    <row r="10" spans="1:9" ht="15.75" x14ac:dyDescent="0.25">
      <c r="A10" s="30"/>
    </row>
    <row r="11" spans="1:9" ht="15.75" x14ac:dyDescent="0.25">
      <c r="A11" s="91" t="s">
        <v>53</v>
      </c>
      <c r="B11" s="91"/>
      <c r="C11" s="91"/>
      <c r="D11" s="91"/>
      <c r="E11" s="91"/>
      <c r="F11" s="91"/>
      <c r="G11" s="91"/>
      <c r="H11" s="91"/>
      <c r="I11" s="91"/>
    </row>
    <row r="12" spans="1:9" ht="15.75" x14ac:dyDescent="0.25">
      <c r="A12" s="30"/>
    </row>
    <row r="13" spans="1:9" ht="15.75" x14ac:dyDescent="0.25">
      <c r="A13" s="80" t="s">
        <v>4</v>
      </c>
      <c r="B13" s="83" t="s">
        <v>5</v>
      </c>
      <c r="C13" s="86" t="s">
        <v>6</v>
      </c>
      <c r="D13" s="87"/>
      <c r="E13" s="25" t="s">
        <v>7</v>
      </c>
      <c r="F13" s="83" t="s">
        <v>8</v>
      </c>
      <c r="G13" s="20" t="s">
        <v>42</v>
      </c>
      <c r="H13" s="20" t="s">
        <v>9</v>
      </c>
      <c r="I13" s="20" t="s">
        <v>10</v>
      </c>
    </row>
    <row r="14" spans="1:9" ht="15.75" x14ac:dyDescent="0.25">
      <c r="A14" s="81"/>
      <c r="B14" s="84"/>
      <c r="C14" s="88"/>
      <c r="D14" s="89"/>
      <c r="E14" s="26" t="s">
        <v>11</v>
      </c>
      <c r="F14" s="84"/>
      <c r="G14" s="21" t="s">
        <v>12</v>
      </c>
      <c r="H14" s="21" t="s">
        <v>13</v>
      </c>
      <c r="I14" s="21" t="s">
        <v>14</v>
      </c>
    </row>
    <row r="15" spans="1:9" ht="31.5" x14ac:dyDescent="0.25">
      <c r="A15" s="82"/>
      <c r="B15" s="85"/>
      <c r="C15" s="6" t="s">
        <v>15</v>
      </c>
      <c r="D15" s="6" t="s">
        <v>16</v>
      </c>
      <c r="E15" s="27" t="s">
        <v>17</v>
      </c>
      <c r="F15" s="85"/>
      <c r="G15" s="22" t="s">
        <v>18</v>
      </c>
      <c r="H15" s="22" t="s">
        <v>19</v>
      </c>
      <c r="I15" s="22" t="s">
        <v>18</v>
      </c>
    </row>
    <row r="16" spans="1:9" ht="15.75" x14ac:dyDescent="0.25">
      <c r="A16" s="8" t="s">
        <v>69</v>
      </c>
      <c r="B16" s="27">
        <v>53</v>
      </c>
      <c r="C16" s="27">
        <v>303606</v>
      </c>
      <c r="D16" s="27">
        <v>304154</v>
      </c>
      <c r="E16" s="27">
        <f>SUM(D16-C16)</f>
        <v>548</v>
      </c>
      <c r="F16" s="27">
        <v>90.74</v>
      </c>
      <c r="G16" s="27">
        <v>80</v>
      </c>
      <c r="H16" s="9">
        <f>SUM(E16*13.5/100)</f>
        <v>73.98</v>
      </c>
      <c r="I16" s="9">
        <f>SUM(F16+G16-H16)</f>
        <v>96.76</v>
      </c>
    </row>
    <row r="17" spans="1:13" ht="15.75" x14ac:dyDescent="0.25">
      <c r="A17" s="5" t="s">
        <v>43</v>
      </c>
      <c r="B17" s="6">
        <v>55</v>
      </c>
      <c r="C17" s="6">
        <f>SUM(D16)</f>
        <v>304154</v>
      </c>
      <c r="D17" s="6">
        <v>304655</v>
      </c>
      <c r="E17" s="27">
        <f>SUM(D17-C17)</f>
        <v>501</v>
      </c>
      <c r="F17" s="7"/>
      <c r="G17" s="6">
        <v>66</v>
      </c>
      <c r="H17" s="9">
        <f t="shared" ref="H17:H19" si="0">SUM(E17*13.5/100)</f>
        <v>67.635000000000005</v>
      </c>
      <c r="I17" s="9">
        <f>SUM(I16+G17-H17)</f>
        <v>95.124999999999986</v>
      </c>
    </row>
    <row r="18" spans="1:13" ht="15.75" x14ac:dyDescent="0.25">
      <c r="A18" s="5" t="s">
        <v>70</v>
      </c>
      <c r="B18" s="6">
        <v>56</v>
      </c>
      <c r="C18" s="6">
        <f>SUM(D17)</f>
        <v>304655</v>
      </c>
      <c r="D18" s="6">
        <v>305036</v>
      </c>
      <c r="E18" s="27">
        <f>SUM(D18-C18)</f>
        <v>381</v>
      </c>
      <c r="F18" s="7"/>
      <c r="G18" s="6">
        <v>66</v>
      </c>
      <c r="H18" s="9">
        <f t="shared" si="0"/>
        <v>51.435000000000002</v>
      </c>
      <c r="I18" s="9">
        <f>SUM(I17+G18-H18)</f>
        <v>109.69</v>
      </c>
    </row>
    <row r="19" spans="1:13" ht="15.75" x14ac:dyDescent="0.25">
      <c r="A19" s="5" t="s">
        <v>71</v>
      </c>
      <c r="B19" s="6">
        <v>59</v>
      </c>
      <c r="C19" s="6">
        <f>SUM(D18)</f>
        <v>305036</v>
      </c>
      <c r="D19" s="6">
        <v>305736</v>
      </c>
      <c r="E19" s="31">
        <f>SUM(D19-C19)</f>
        <v>700</v>
      </c>
      <c r="F19" s="7"/>
      <c r="G19" s="6">
        <v>87</v>
      </c>
      <c r="H19" s="9">
        <f t="shared" si="0"/>
        <v>94.5</v>
      </c>
      <c r="I19" s="9">
        <f>SUM(I18+G19-H19)</f>
        <v>102.19</v>
      </c>
    </row>
    <row r="20" spans="1:13" ht="15.75" x14ac:dyDescent="0.25">
      <c r="A20" s="5"/>
      <c r="B20" s="5"/>
      <c r="C20" s="6"/>
      <c r="D20" s="6"/>
      <c r="E20" s="27"/>
      <c r="F20" s="7"/>
      <c r="G20" s="6"/>
      <c r="H20" s="7"/>
      <c r="I20" s="9"/>
    </row>
    <row r="21" spans="1:13" ht="15.75" x14ac:dyDescent="0.25">
      <c r="A21" s="5"/>
      <c r="B21" s="6"/>
      <c r="C21" s="6"/>
      <c r="D21" s="6"/>
      <c r="E21" s="27"/>
      <c r="F21" s="7"/>
      <c r="G21" s="6"/>
      <c r="H21" s="7"/>
      <c r="I21" s="7"/>
    </row>
    <row r="22" spans="1:13" ht="15.75" x14ac:dyDescent="0.25">
      <c r="A22" s="5"/>
      <c r="B22" s="6"/>
      <c r="C22" s="6"/>
      <c r="D22" s="6"/>
      <c r="E22" s="6"/>
      <c r="F22" s="7"/>
      <c r="G22" s="6"/>
      <c r="H22" s="7"/>
      <c r="I22" s="7"/>
    </row>
    <row r="23" spans="1:13" ht="15.75" x14ac:dyDescent="0.25">
      <c r="A23" s="5"/>
      <c r="B23" s="6"/>
      <c r="C23" s="6"/>
      <c r="D23" s="6"/>
      <c r="E23" s="6"/>
      <c r="F23" s="7"/>
      <c r="G23" s="6"/>
      <c r="H23" s="7"/>
      <c r="I23" s="7"/>
    </row>
    <row r="24" spans="1:13" ht="15.75" x14ac:dyDescent="0.25">
      <c r="A24" s="10"/>
      <c r="B24" s="25"/>
      <c r="C24" s="25"/>
      <c r="D24" s="25"/>
      <c r="E24" s="25"/>
      <c r="F24" s="11"/>
      <c r="G24" s="25"/>
      <c r="H24" s="11"/>
      <c r="I24" s="11"/>
    </row>
    <row r="25" spans="1:13" ht="15.75" x14ac:dyDescent="0.25">
      <c r="A25" s="5" t="s">
        <v>20</v>
      </c>
      <c r="B25" s="6"/>
      <c r="C25" s="6"/>
      <c r="D25" s="6"/>
      <c r="E25" s="6">
        <f>SUM(E16:E19)</f>
        <v>2130</v>
      </c>
      <c r="F25" s="7"/>
      <c r="G25" s="6">
        <f>SUM(G16:G24)</f>
        <v>299</v>
      </c>
      <c r="H25" s="7">
        <f>SUM(H16:H24)</f>
        <v>287.55</v>
      </c>
      <c r="I25" s="7"/>
    </row>
    <row r="26" spans="1:13" ht="15.75" x14ac:dyDescent="0.25">
      <c r="A26" s="3"/>
      <c r="B26" s="28"/>
      <c r="C26" s="28"/>
      <c r="D26" s="28"/>
      <c r="E26" s="28"/>
      <c r="F26" s="28"/>
      <c r="G26" s="28"/>
      <c r="H26" s="4"/>
      <c r="I26" s="28"/>
    </row>
    <row r="27" spans="1:13" ht="15.75" x14ac:dyDescent="0.25">
      <c r="A27" s="10" t="s">
        <v>4</v>
      </c>
      <c r="B27" s="25" t="s">
        <v>21</v>
      </c>
      <c r="C27" s="25" t="s">
        <v>22</v>
      </c>
      <c r="D27" s="25" t="s">
        <v>23</v>
      </c>
      <c r="E27" s="25" t="s">
        <v>24</v>
      </c>
      <c r="F27" s="25" t="s">
        <v>25</v>
      </c>
      <c r="G27" s="11" t="s">
        <v>26</v>
      </c>
      <c r="H27" s="25" t="s">
        <v>27</v>
      </c>
      <c r="I27" s="25" t="s">
        <v>28</v>
      </c>
    </row>
    <row r="28" spans="1:13" ht="18.75" customHeight="1" x14ac:dyDescent="0.25">
      <c r="A28" s="18"/>
      <c r="B28" s="26" t="s">
        <v>29</v>
      </c>
      <c r="C28" s="26" t="s">
        <v>30</v>
      </c>
      <c r="D28" s="26" t="s">
        <v>31</v>
      </c>
      <c r="E28" s="26" t="s">
        <v>32</v>
      </c>
      <c r="F28" s="26" t="s">
        <v>33</v>
      </c>
      <c r="G28" s="19" t="s">
        <v>34</v>
      </c>
      <c r="H28" s="26" t="s">
        <v>35</v>
      </c>
      <c r="I28" s="26"/>
    </row>
    <row r="29" spans="1:13" ht="15.75" x14ac:dyDescent="0.25">
      <c r="A29" s="8"/>
      <c r="B29" s="27" t="s">
        <v>17</v>
      </c>
      <c r="C29" s="27" t="s">
        <v>41</v>
      </c>
      <c r="D29" s="27" t="s">
        <v>17</v>
      </c>
      <c r="E29" s="27" t="s">
        <v>17</v>
      </c>
      <c r="F29" s="27" t="s">
        <v>17</v>
      </c>
      <c r="G29" s="27" t="s">
        <v>17</v>
      </c>
      <c r="H29" s="9" t="s">
        <v>17</v>
      </c>
      <c r="I29" s="27"/>
    </row>
    <row r="30" spans="1:13" ht="15.75" x14ac:dyDescent="0.25">
      <c r="A30" s="8" t="s">
        <v>65</v>
      </c>
      <c r="B30" s="45">
        <v>548</v>
      </c>
      <c r="C30" s="27"/>
      <c r="D30" s="27"/>
      <c r="E30" s="27"/>
      <c r="F30" s="27"/>
      <c r="G30" s="27"/>
      <c r="H30" s="9">
        <f>SUM(B30:G30)</f>
        <v>548</v>
      </c>
      <c r="I30" s="27"/>
    </row>
    <row r="31" spans="1:13" ht="15.75" x14ac:dyDescent="0.25">
      <c r="A31" s="5" t="s">
        <v>66</v>
      </c>
      <c r="B31" s="45">
        <v>380</v>
      </c>
      <c r="C31" s="6"/>
      <c r="D31" s="6">
        <v>75</v>
      </c>
      <c r="E31" s="6">
        <v>46</v>
      </c>
      <c r="F31" s="6"/>
      <c r="G31" s="6"/>
      <c r="H31" s="9">
        <f t="shared" ref="H31:H33" si="1">SUM(B31:G31)</f>
        <v>501</v>
      </c>
      <c r="I31" s="6"/>
      <c r="M31" s="1" t="s">
        <v>36</v>
      </c>
    </row>
    <row r="32" spans="1:13" ht="15.75" x14ac:dyDescent="0.25">
      <c r="A32" s="5" t="s">
        <v>67</v>
      </c>
      <c r="B32" s="45">
        <v>381</v>
      </c>
      <c r="C32" s="6"/>
      <c r="D32" s="6"/>
      <c r="E32" s="6"/>
      <c r="F32" s="6"/>
      <c r="G32" s="6"/>
      <c r="H32" s="9">
        <f t="shared" si="1"/>
        <v>381</v>
      </c>
      <c r="I32" s="6"/>
    </row>
    <row r="33" spans="1:9" ht="15.75" x14ac:dyDescent="0.25">
      <c r="A33" s="5" t="s">
        <v>68</v>
      </c>
      <c r="B33" s="45">
        <v>544</v>
      </c>
      <c r="C33" s="6"/>
      <c r="D33" s="6"/>
      <c r="E33" s="6">
        <v>156</v>
      </c>
      <c r="F33" s="6"/>
      <c r="G33" s="6"/>
      <c r="H33" s="9">
        <f t="shared" si="1"/>
        <v>700</v>
      </c>
      <c r="I33" s="6"/>
    </row>
    <row r="34" spans="1:9" ht="15.75" x14ac:dyDescent="0.25">
      <c r="A34" s="5"/>
      <c r="B34" s="45"/>
      <c r="C34" s="6"/>
      <c r="D34" s="6"/>
      <c r="E34" s="6"/>
      <c r="F34" s="6"/>
      <c r="G34" s="6"/>
      <c r="H34" s="9"/>
      <c r="I34" s="7"/>
    </row>
    <row r="35" spans="1:9" ht="15.75" x14ac:dyDescent="0.25">
      <c r="A35" s="12"/>
      <c r="B35" s="23"/>
      <c r="C35" s="23"/>
      <c r="D35" s="13"/>
      <c r="E35" s="23"/>
      <c r="F35" s="13"/>
      <c r="G35" s="13"/>
      <c r="H35" s="9"/>
      <c r="I35" s="13"/>
    </row>
    <row r="36" spans="1:9" ht="15.75" x14ac:dyDescent="0.25">
      <c r="A36" s="12"/>
      <c r="B36" s="23"/>
      <c r="C36" s="23"/>
      <c r="D36" s="13"/>
      <c r="E36" s="23"/>
      <c r="F36" s="13"/>
      <c r="G36" s="13"/>
      <c r="H36" s="9"/>
      <c r="I36" s="13"/>
    </row>
    <row r="37" spans="1:9" ht="15.75" x14ac:dyDescent="0.25">
      <c r="A37" s="12"/>
      <c r="B37" s="23"/>
      <c r="C37" s="23"/>
      <c r="D37" s="13"/>
      <c r="E37" s="23"/>
      <c r="F37" s="13"/>
      <c r="G37" s="13"/>
      <c r="H37" s="9"/>
      <c r="I37" s="13"/>
    </row>
    <row r="38" spans="1:9" ht="15.75" x14ac:dyDescent="0.25">
      <c r="A38" s="16"/>
      <c r="B38" s="24"/>
      <c r="C38" s="24"/>
      <c r="D38" s="17" t="s">
        <v>44</v>
      </c>
      <c r="E38" s="24"/>
      <c r="F38" s="17"/>
      <c r="G38" s="17"/>
      <c r="H38" s="9"/>
      <c r="I38" s="17"/>
    </row>
    <row r="39" spans="1:9" ht="15.75" x14ac:dyDescent="0.25">
      <c r="A39" s="12" t="s">
        <v>20</v>
      </c>
      <c r="B39" s="23">
        <f>SUM(B30:B38)</f>
        <v>1853</v>
      </c>
      <c r="C39" s="23">
        <f t="shared" ref="C39:H39" si="2">SUM(C30:C38)</f>
        <v>0</v>
      </c>
      <c r="D39" s="23">
        <f t="shared" si="2"/>
        <v>75</v>
      </c>
      <c r="E39" s="23">
        <f t="shared" si="2"/>
        <v>202</v>
      </c>
      <c r="F39" s="23">
        <f t="shared" si="2"/>
        <v>0</v>
      </c>
      <c r="G39" s="23">
        <f t="shared" si="2"/>
        <v>0</v>
      </c>
      <c r="H39" s="23">
        <f t="shared" si="2"/>
        <v>2130</v>
      </c>
      <c r="I39" s="13"/>
    </row>
    <row r="40" spans="1:9" ht="15.75" x14ac:dyDescent="0.25">
      <c r="A40" s="14"/>
      <c r="B40" s="15"/>
      <c r="C40" s="15"/>
      <c r="D40" s="15"/>
      <c r="E40" s="15"/>
      <c r="F40" s="15"/>
      <c r="G40" s="15"/>
      <c r="H40" s="15"/>
      <c r="I40" s="15"/>
    </row>
    <row r="41" spans="1:9" ht="15.75" x14ac:dyDescent="0.25">
      <c r="A41" s="90" t="s">
        <v>37</v>
      </c>
      <c r="B41" s="90"/>
      <c r="E41" s="15"/>
      <c r="G41" s="79" t="s">
        <v>51</v>
      </c>
      <c r="H41" s="79"/>
    </row>
    <row r="42" spans="1:9" ht="15.75" x14ac:dyDescent="0.25">
      <c r="A42" s="2"/>
    </row>
    <row r="43" spans="1:9" x14ac:dyDescent="0.25">
      <c r="A43" s="78" t="s">
        <v>39</v>
      </c>
      <c r="B43" s="78"/>
      <c r="C43" s="78"/>
      <c r="G43" s="79" t="s">
        <v>40</v>
      </c>
      <c r="H43" s="79"/>
    </row>
  </sheetData>
  <mergeCells count="14">
    <mergeCell ref="A11:I11"/>
    <mergeCell ref="A1:I1"/>
    <mergeCell ref="A3:I3"/>
    <mergeCell ref="A6:I6"/>
    <mergeCell ref="B7:H7"/>
    <mergeCell ref="A9:I9"/>
    <mergeCell ref="A43:C43"/>
    <mergeCell ref="G43:H43"/>
    <mergeCell ref="A13:A15"/>
    <mergeCell ref="B13:B15"/>
    <mergeCell ref="C13:D14"/>
    <mergeCell ref="F13:F15"/>
    <mergeCell ref="A41:B41"/>
    <mergeCell ref="G41:H4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2015-05 (2)</vt:lpstr>
      <vt:lpstr>2015-12</vt:lpstr>
      <vt:lpstr>2015-11</vt:lpstr>
      <vt:lpstr>2014-12</vt:lpstr>
      <vt:lpstr>2016-02</vt:lpstr>
      <vt:lpstr>2016-01</vt:lpstr>
      <vt:lpstr>tuščias</vt:lpstr>
      <vt:lpstr>2015-05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ismail - [2010]</cp:lastModifiedBy>
  <cp:lastPrinted>2017-09-06T06:35:41Z</cp:lastPrinted>
  <dcterms:created xsi:type="dcterms:W3CDTF">2012-03-02T07:08:52Z</dcterms:created>
  <dcterms:modified xsi:type="dcterms:W3CDTF">2017-10-19T09:39:23Z</dcterms:modified>
</cp:coreProperties>
</file>